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1472" windowHeight="5340" activeTab="0"/>
  </bookViews>
  <sheets>
    <sheet name="PL kèm theo BC ĐGS" sheetId="1" r:id="rId1"/>
  </sheets>
  <definedNames>
    <definedName name="_xlnm.Print_Titles" localSheetId="0">'PL kèm theo BC ĐGS'!$4:$5</definedName>
  </definedNames>
  <calcPr fullCalcOnLoad="1"/>
</workbook>
</file>

<file path=xl/sharedStrings.xml><?xml version="1.0" encoding="utf-8"?>
<sst xmlns="http://schemas.openxmlformats.org/spreadsheetml/2006/main" count="387" uniqueCount="309">
  <si>
    <t>Sửa chữa nhà lớp học 8 phòng 2 tầng phía Nam: thay mới toàn bộ phầm mái,  điện,  chống sét; Sữa chữa nhà lớp học 08 phòng 02 tầng phía Bắc: thay mới toàn bộ mái tole, trần la phông, toàn bộ hệ thống điện tầng 2, chống sét đánh thẳng; Sửa chữa dãy phòng thiết bị, thực hành:  thay mới toàn bộ mái tôn, xà gồ, đóng trần hệ thống điện trong nhà</t>
  </si>
  <si>
    <t>TT</t>
  </si>
  <si>
    <t>Nội dung/tên công trình</t>
  </si>
  <si>
    <t>I</t>
  </si>
  <si>
    <t>II</t>
  </si>
  <si>
    <t>ĐVT: 1.000 đồng</t>
  </si>
  <si>
    <t>Năm 2021</t>
  </si>
  <si>
    <t>Chủ đầu tư/
Đơn vị thực hiện</t>
  </si>
  <si>
    <t>Số QĐ
phê duyệt, ngày ban hành</t>
  </si>
  <si>
    <t>Giá trị vốn phân bổ</t>
  </si>
  <si>
    <t>Giá trị dự toán 
được duyệt</t>
  </si>
  <si>
    <t>Số tiền</t>
  </si>
  <si>
    <t>Giá trị quyết toán 
được duyệt</t>
  </si>
  <si>
    <t>Theo 
hợp đồng</t>
  </si>
  <si>
    <t xml:space="preserve">Theo 
thực tế </t>
  </si>
  <si>
    <t>Kết quả giải ngân/
thanh toán</t>
  </si>
  <si>
    <t>Thời gian khởi công/hoàn thành (từ ngày đến ngày…)</t>
  </si>
  <si>
    <t>KP tiết kiệm
 được qua lựa chọn nhà thầu thi công XD, thiết bị</t>
  </si>
  <si>
    <t>Quy mô công trình</t>
  </si>
  <si>
    <t>Công trình Khắc phục hư hỏng do bão số 9 gây ra tại trường Mẫu giáo Bình Dương</t>
  </si>
  <si>
    <t>Ban Quản lý 
dự án ĐTXD huyện</t>
  </si>
  <si>
    <t>Lắp dựng 14 bộ 
rèm chống nắng</t>
  </si>
  <si>
    <t>11/8/2021 
đến 
11/9/2021</t>
  </si>
  <si>
    <t>11/8/2021 
đến 
28/9/2021</t>
  </si>
  <si>
    <t>237/QĐ-BQLDA ngày 19/7/2021</t>
  </si>
  <si>
    <t>381/QĐ
-BQLDA ngày 27/12/2021</t>
  </si>
  <si>
    <t>Công trình Khắc phục hư hỏng do bão số 9 gây ra tại trường THCS xã Bình Dương</t>
  </si>
  <si>
    <t xml:space="preserve">Xây dựng mới 
nhà xe </t>
  </si>
  <si>
    <t>236/QĐ-BQLDA ngày 19/7/2021</t>
  </si>
  <si>
    <t>380/QĐ
-BQLDA ngày 27/12/2021</t>
  </si>
  <si>
    <t>Công trình Khắc phục hư hỏng do bão số 9 gây ra tại trường Tiểu học Bình Dương</t>
  </si>
  <si>
    <t>Sửa chữa dãy lớp học 08 phòng, 06 phòng và tường rào</t>
  </si>
  <si>
    <t>11/8/2021 
đến 
11/10/2021</t>
  </si>
  <si>
    <t>164/QĐ-BQLDA ngày 29/6/2021</t>
  </si>
  <si>
    <t>379/QĐ
-BQLDA ngày 27/12/2021</t>
  </si>
  <si>
    <t>Công trình Khắc phục hư hỏng do bão số 9 gây ra tại trường Mẫu giáo Bình Hải (thôn Thanh Thủy)</t>
  </si>
  <si>
    <t>Sửa chữa Nhà lớp học 02 phòng, mái hiên, nhà vệ sinh và sân nền</t>
  </si>
  <si>
    <t>9/7/2021 
đến 
9/10/2021</t>
  </si>
  <si>
    <t>9/7/2021 
đến 
16/9/2021</t>
  </si>
  <si>
    <t>184/QĐ-BQLDA ngày 06/7/2021</t>
  </si>
  <si>
    <t>386/QĐ
-BQLDA ngày 30/12/2021</t>
  </si>
  <si>
    <t>Công trình Khắc phục hư hỏng do bão số 9 gây ra tại trường Mẫu giáo Vạn Tường</t>
  </si>
  <si>
    <t>Sửa chữa Nhà lớp học 02 phòng và mái hiên</t>
  </si>
  <si>
    <t>11/8/2022 
đến 
30/9/2022</t>
  </si>
  <si>
    <t>11/8/2022 
đến 
30/8/2022</t>
  </si>
  <si>
    <t xml:space="preserve">235/QĐ-BQLDA ngày 19/7/2021 </t>
  </si>
  <si>
    <t>382/QĐ
-BQLDA ngày 27/12/2021</t>
  </si>
  <si>
    <t>Công trình Khắc phục hư hỏng do bão số 9 gây ra tại trường Tiểu học số 1 Bình Hải (cụm An Cường) và Trường Tiểu học số 2 Bình Hải</t>
  </si>
  <si>
    <t>Sửa chữa thay tôn và ngói nóc</t>
  </si>
  <si>
    <t>12/7/2021 
đến 
12/8/2021</t>
  </si>
  <si>
    <t>181a/QĐ-BQLDA ngày 30/6/2021</t>
  </si>
  <si>
    <t>373a/QĐ
-BQLDA ngày 7/12/2021</t>
  </si>
  <si>
    <t>Công trình Khắc phục hư hỏng do bão số 9 gây ra tại trường Tiểu học số Bình Hải (cụm An Cường)</t>
  </si>
  <si>
    <t>Sửa chữa đóng trần và sơn toàn bộ nhà</t>
  </si>
  <si>
    <t>183a/QĐ-BQLDA ngày 30/6/2021</t>
  </si>
  <si>
    <t>383/QĐ
-BQLDA ngày 27/12/2021</t>
  </si>
  <si>
    <t>Công trình Khắc phục hư hỏng do bão số 9 gây ra tại trường Tiểu học số 1 Bình Hải (cụm Thanh Thủy)</t>
  </si>
  <si>
    <t xml:space="preserve">Sửa chữa thay tôn fibro xi măng </t>
  </si>
  <si>
    <t>14/7/2021 
đến 
14/8/2021</t>
  </si>
  <si>
    <t>374a/QĐ-BQLDA ngày 07/12/2021</t>
  </si>
  <si>
    <t>Công trình Khắc phục hư hỏng do bão số 9 gây ra tại trường Mẫu giáo Bình Minh</t>
  </si>
  <si>
    <t>Sửa chữa mái tôn, thay lại xà gồ, xây + trát giằng tường thu hồi và thay bồn nước</t>
  </si>
  <si>
    <t>6/8/2021
đến 
6/9/2021</t>
  </si>
  <si>
    <t>6/8/2021
đến 
8/9/2021</t>
  </si>
  <si>
    <t>371a/QĐ-BQLDA ngày 17/11/2021</t>
  </si>
  <si>
    <t>Công trình Khắc phục hư hỏng do bão số 9 gây ra tại trường Tiểu học số 1 Bình Minh (cụm Mỹ Long, điểm Lộc Thanh)</t>
  </si>
  <si>
    <t>Sửa chữa Nhà để xe (điểm Lộc Thanh) và Nhà lớp học  (cụm Mỹ Long)</t>
  </si>
  <si>
    <t>15/7/2021
đến 
15/8/2021</t>
  </si>
  <si>
    <t>15/7/2021
đến 
14/8/2021</t>
  </si>
  <si>
    <t>372a/QĐ-BQLDA ngày 26/11/2021</t>
  </si>
  <si>
    <t>Công trình Khắc phục hư hỏng do bão số 9 gây ra tại trường Tiểu học số 2 Bình Minh</t>
  </si>
  <si>
    <t>Sửa chữa Phòng đội + nhà y tế, nhà vệ sinh và nhà để xe</t>
  </si>
  <si>
    <t>10/8/2021
đến 
30/10/2021</t>
  </si>
  <si>
    <t>10/8/2021
đến 
30/9/2021</t>
  </si>
  <si>
    <t>385/QĐ-BQLDA ngày 30/12/2021</t>
  </si>
  <si>
    <t xml:space="preserve">Khắc phục hư hỏng do bão số 09 gây ra tại Trường THCS Bình Minh (điểm Tân Phước, Mỹ Long) </t>
  </si>
  <si>
    <t>6/8/2021
đến 
6/10/2021</t>
  </si>
  <si>
    <t>6/8/2021
đến 
22/2/2022</t>
  </si>
  <si>
    <t xml:space="preserve">3115a/QĐ-UBND ngày 22/12/2020 </t>
  </si>
  <si>
    <t>656/QĐ-UBND ngày 25/5/2022</t>
  </si>
  <si>
    <t>Công trình Khắc phục hư hỏng do bão số 9 gây ra tại trường Mầm non 18/3</t>
  </si>
  <si>
    <t>Sửa chữa mái hiên, nhà xe, dãy 04 phòng học và phòng nghệ thuật</t>
  </si>
  <si>
    <t>377/QĐ-BQLDA ngày 27/12/2021</t>
  </si>
  <si>
    <t>Công trình Khắc phục hư hỏng do bão số 9 gây ra tại trường THCS Bình Thuận</t>
  </si>
  <si>
    <t>Sửa chữa Dãy 12 phòng 02 tầng, Mái vòm, Nhà vệ sinh 1, Nhà vệ sinh 2, Nhà hiệu bộ và tường rào</t>
  </si>
  <si>
    <t>6/8/2021
đến 
7/9/2021</t>
  </si>
  <si>
    <t>376/QĐ-BQLDA ngày 27/12/2021</t>
  </si>
  <si>
    <t>Công trình Khắc phục hư hỏng do bão số 9 gây ra tại Trường Tiểu học xã Bình Thuận (Cụm Tuyết Diêm 3, Cụm Tuyết Diêm 2, Cụm Tuyết Diêm 1)</t>
  </si>
  <si>
    <t>6/8/2021
đến 
9/9/2021</t>
  </si>
  <si>
    <t xml:space="preserve">242/QĐ-BQLDA ngày 23/7/2021 </t>
  </si>
  <si>
    <t>378/QĐ-BQLDA ngày 27/12/2021</t>
  </si>
  <si>
    <t>Công trình Khắc phục hư hỏng do bão số 9 gây ra tại Trường TH Bình Chánh (Điểm trường Gò Mẹo)</t>
  </si>
  <si>
    <t>342/QĐ-BQLDA ngày 16/9/2021</t>
  </si>
  <si>
    <t>Công trình Khắc phục hư hỏng do bão số 9 gây ra tại Trường TH Bình Chánh (Điểm Mỹ Tân)</t>
  </si>
  <si>
    <t>343/QĐ-BQLDA ngày 16/9/2021</t>
  </si>
  <si>
    <t>Công trình Khắc phục hư hỏng do bão số 9 gây ra tại Trường TH Bình Hiệp (Điểm Vườn Kỹ)</t>
  </si>
  <si>
    <t>346/QĐ-BQLDA ngày 16/9/2021</t>
  </si>
  <si>
    <t>Công trình Khắc phục hư hỏng do bão số 9 gây ra tại Trường TH Bình Thanh (Cụm Bình Thanh Tây)</t>
  </si>
  <si>
    <t>337/QĐ-BQLDA ngày 16/9/2021</t>
  </si>
  <si>
    <t>Công trình Khắc phục hư hỏng do bão số 9 gây ra tại Trường THCS Bình Chánh</t>
  </si>
  <si>
    <t>344/QĐ-BQLDA ngày 16/9/2021</t>
  </si>
  <si>
    <t>Công trình Khắc phục hư hỏng do bão số 9 gây ra tại Trường THCS Bình Hiệp</t>
  </si>
  <si>
    <t>347/QĐ-BQLDA ngày 16/9/2021</t>
  </si>
  <si>
    <t xml:space="preserve">Công trình Khắc phục hư hỏng do bão số 9 gây ra tại Trường THCS Bình Thanh </t>
  </si>
  <si>
    <t>338/QĐ-BQLDA ngày 16/9/2021</t>
  </si>
  <si>
    <t>Công trình Khắc phục hư hỏng do bão số 9 gây ra tại Trường Mầm non Bình Hiệp (Cụm Liên Trì)</t>
  </si>
  <si>
    <t>345/QĐ-BQLDA ngày 16/9/2021</t>
  </si>
  <si>
    <t xml:space="preserve">Công trình Khắc phục hư hỏng do bão số 9 gây ra tại Trường THCS Bình Thạnh </t>
  </si>
  <si>
    <t>339/QĐ-BQLDA ngày 16/9/2021</t>
  </si>
  <si>
    <t>Công trình Khắc phục hư hỏng do bão số 9 gây ra tại Trường Mầm non Sao Mai (Cụm Mỹ Tân)</t>
  </si>
  <si>
    <t>341/QĐ-BQLDA ngày 16/9/2021</t>
  </si>
  <si>
    <t>Công trình Khắc phục hư hỏng do bão số 9 gây ra tại Trường Mầm non Sao Mai, điểm trường chính (thôn Phước Minh)</t>
  </si>
  <si>
    <t>340/QĐ-BQLDA ngày 16/9/2021</t>
  </si>
  <si>
    <t xml:space="preserve">Công trình Khắc phục hư hỏng do bão số 9 gây ra tại Trường mẫu giáo Bình Thanh (Bình Thanh Tây) </t>
  </si>
  <si>
    <t>336/QĐ-BQLDA ngày 16/9/2021</t>
  </si>
  <si>
    <t>Dãy 8 phòng học, xây, trát tường thẳng băng gạch bê tông diện tích 61,2M2. Làm lại mái tôn 320,4m. Gia công xà gồ1,084m3. thi công trần 283m2</t>
  </si>
  <si>
    <t xml:space="preserve">219/QĐ-BQLDA ngày 14/7/2021 </t>
  </si>
  <si>
    <t>Dãy 8 phòng học 2 tầng: Làm lại tôn diẹn tích 245,64m2. Gia công xà gồ 1004 tấn. Thi công trần 217,62m</t>
  </si>
  <si>
    <t>ngày '16/7/2021 đến 30/7/2021</t>
  </si>
  <si>
    <t>ngày 16/7/2021 đến 30/7/2021</t>
  </si>
  <si>
    <t xml:space="preserve">220/QĐ-BQLDA ngày 14/7/2021 </t>
  </si>
  <si>
    <t>74/QĐ-BQLDA ngày 20/5/2021</t>
  </si>
  <si>
    <t>Gia cố sữa chửa kèo cột và lợp mái</t>
  </si>
  <si>
    <t>Lợp mái tôn nhà tole, nhà xe, sơn tường</t>
  </si>
  <si>
    <t>216/QĐ-BQLDA ngày 14/7/2021</t>
  </si>
  <si>
    <t>ngày '24/5/2021 đến 5/6/2021</t>
  </si>
  <si>
    <t>ngày 20/5/2021 đến 03/6/2021</t>
  </si>
  <si>
    <t>62/QĐ-BQLDA ngày 18/5/2021</t>
  </si>
  <si>
    <t>Thay mái tole diện tích 6 phòng, 2 tầng. Xây mới 2 tường bị ngã</t>
  </si>
  <si>
    <t>113/QĐ-BQLDA ngày 08/6/2021</t>
  </si>
  <si>
    <t>ngày 11/6/2021 đến 25/6/2021</t>
  </si>
  <si>
    <t>Lợp mái dãy 14 phòng học và 8 phòng diện tích 115,5</t>
  </si>
  <si>
    <t>Lợp mái tole và thi công trần la phong</t>
  </si>
  <si>
    <t>73/QĐ-BQLDA ngày 20/5/2021</t>
  </si>
  <si>
    <t>ngày 24/5/2021 đến 05/6/2021</t>
  </si>
  <si>
    <t>75/QĐ-BQLDA ngày 20/5/2021</t>
  </si>
  <si>
    <t>Thi công 2 đoan tường rào, gai cố sửa chữa lại tường rào</t>
  </si>
  <si>
    <t>217/QĐ-BQLDA ngày 14/7/2021</t>
  </si>
  <si>
    <t>Thi công 2 nhà xe diện tích 111m2</t>
  </si>
  <si>
    <t>Lợp mái tôn nhà bếp</t>
  </si>
  <si>
    <t>214/QĐ-BQLDA ngày 08/6/2021</t>
  </si>
  <si>
    <t>ngày '11/6/2021 đến 25/6/2021</t>
  </si>
  <si>
    <t>218/QĐ-BQLDA ngày 14/7/202</t>
  </si>
  <si>
    <t xml:space="preserve">Xây, trát tường diện tích 52m2, </t>
  </si>
  <si>
    <t>212/QĐ-BQLDA ngày 08/6/2021</t>
  </si>
  <si>
    <t>Làm lại mái hiên</t>
  </si>
  <si>
    <t>Khắc phục hư hỏng do bão số 9 gây ra tại Trường Mẫu giáo Bình Khương</t>
  </si>
  <si>
    <t xml:space="preserve">20/05/2021 
đến 02/07/2021
 </t>
  </si>
  <si>
    <t>61c/QĐ-BQLDA ngày 14/05/2021</t>
  </si>
  <si>
    <t>325/QĐ-BQLDA ngày 10/9/2021</t>
  </si>
  <si>
    <t>Khắc phục hư hỏng do bão số 9 gây ra tại Trường TH và THCS Bình Khương (cơ sở 2)</t>
  </si>
  <si>
    <t>-Dãy 02 phòng học:
'+Bể 02 kính cửa đi (cửa đi khung nhôm, kính), S=0,55*1,42(m2);</t>
  </si>
  <si>
    <t>20/05/2021 đến 02/07/2021</t>
  </si>
  <si>
    <t>61d/QĐ-BQLDA ngày 14/05/2021</t>
  </si>
  <si>
    <t>322/QĐ-BQLDA ngày 10/9/2021</t>
  </si>
  <si>
    <t>Khắc phục hư hỏng do bão số 9 gây ra tại Trường TH và THCS Bình Khương (cơ sở 1)</t>
  </si>
  <si>
    <t>61a/QĐ-BQLDA ngày 14/05/2021</t>
  </si>
  <si>
    <t>323/QĐ-BQLDA ngày 10/9/2021</t>
  </si>
  <si>
    <t>Khắc phục hư hỏng do bão số 9 gây ra tại Trường Tiểu học Bình Khương (cụm Phước An)</t>
  </si>
  <si>
    <t>61b/QĐ-BQLDA ngày 14/05/2021</t>
  </si>
  <si>
    <t>324/QĐ-BQLDA ngày 10/9/2021</t>
  </si>
  <si>
    <t>Mái hiên: khung, giàn, trụ thép, mái tole: Hư hỏng hoàn toàn với S=16*6,2(m2)</t>
  </si>
  <si>
    <t>13/07/2021 đến 29/07/2021</t>
  </si>
  <si>
    <t>196/QĐ-BQLDA ngày 12/07/2021</t>
  </si>
  <si>
    <t>327/QĐ-BQLDA ngày 10/9/2021</t>
  </si>
  <si>
    <t>-Mái hiên khung giàn thép lợp tole, hỏng hoàn toàn: S=10*16(m2)</t>
  </si>
  <si>
    <t>194/QĐ-BQLDA ngày 12/07/2021</t>
  </si>
  <si>
    <t>328/QĐ-QLDA ngày 10/9/2021</t>
  </si>
  <si>
    <t>Khắc phục hư hỏng do bão số 9 gây ra tai trường TH và THCS Bình Chương (Cụm Ngò Sơn, thôn An Điềm 1)</t>
  </si>
  <si>
    <t>14/07/2021 đến 03/08/2021</t>
  </si>
  <si>
    <t>198/QĐ-BQLDA ngày 12/07/2021</t>
  </si>
  <si>
    <t>330/QĐ-BQLDA ngày 10/9/2021</t>
  </si>
  <si>
    <t>Khắc phục hư hỏng do bão số 9 gây ra tai trường TH và THCS Bình Chương (Cụm Ngọc Trì)</t>
  </si>
  <si>
    <t>200/QĐ-BQLDA ngày 12/07/2021</t>
  </si>
  <si>
    <t>329/QĐ-QLDA ngày 10/9/2021</t>
  </si>
  <si>
    <t>Khắc phục hư hỏng do bão số 9 gây ra tại Trường Tiểu học Bình Trung (cụm Phú Lộc)</t>
  </si>
  <si>
    <t>23/07/2021 đến 15/09/2021</t>
  </si>
  <si>
    <t>203/QĐ-BQLDA ngày 12/07/2021</t>
  </si>
  <si>
    <t>351/QĐ-BQLDA ngày 29/9/2021</t>
  </si>
  <si>
    <t>Khắc phục hư hỏng do bão số 9 gây ra tại Trường Tiểu học Bình Trung (cụm Phú Lễ)</t>
  </si>
  <si>
    <t>Mái lợp tole, xà gồ thép, hư hỏng hoàn toàn (sàn mái BTCT) S=26,7*8,5(m2)</t>
  </si>
  <si>
    <t>202/QĐ-BQLDA ngày 12/07/2021</t>
  </si>
  <si>
    <t>350/QĐ-BQLDA ngày 29/9/2021</t>
  </si>
  <si>
    <t>Khắc phục hư hỏng do bão số 9 gây ra tại Trường THCS Bình Trung</t>
  </si>
  <si>
    <t>20/05/2020 đến 28/07/2021</t>
  </si>
  <si>
    <t>57/QĐ-BQLDA ngày 11/05/2021</t>
  </si>
  <si>
    <t>326/QĐ-BQLDA ngày 29/9/2021</t>
  </si>
  <si>
    <t>Khắc phục hư hỏng do bão số 9 gây ra tại Trường TH&amp;THCS Bình Tân Phú (Cơ sở 2)</t>
  </si>
  <si>
    <t>07/08/2021 đến 07/08/2021</t>
  </si>
  <si>
    <t>253a/QĐ-BQLDA ngày 03/08/2021</t>
  </si>
  <si>
    <t>349/QĐ-BQLDA ngày 29/9/2021</t>
  </si>
  <si>
    <t>Khắc phục hư hỏng do bão số 9 gây ra tại Trường Mẫu giáo Bình Tân Phú (Cơ sở 1)</t>
  </si>
  <si>
    <t>-Tường rào: Tường rào xây gạch, dày 15cm, lam, trụ BTCT. Diện tích tường rào ngã đổ: S=6.5*1.8(m2).</t>
  </si>
  <si>
    <t>07/08/2021 đến 19/08/2021</t>
  </si>
  <si>
    <t>254a/QĐ-BQLDA ngày 03/08/2021</t>
  </si>
  <si>
    <t>317/QĐ-BQLDA ngày 17/11/2021</t>
  </si>
  <si>
    <t>Công trình Khắc phục hư hỏng do bão số 9 gây ra tại trường Mẫu giáo Bình An</t>
  </si>
  <si>
    <t>Sửa chữa mái hiên</t>
  </si>
  <si>
    <t>11/8/2021 
đến 
01/9/2021</t>
  </si>
  <si>
    <t>298/QĐ-BQLDA ngày 10/8/2021</t>
  </si>
  <si>
    <t>349a/QĐ
-BQLDA ngày 29/9/2021</t>
  </si>
  <si>
    <t>Công trình Khắc phục hư hỏng do bão số 9 gây ra tại trường TH&amp;THCS Bình An (điểm THCS)</t>
  </si>
  <si>
    <t>Sửa chữa mái tole; la phông; thay kinh bị vỡ.</t>
  </si>
  <si>
    <t>07/8/2021 
đến 
07/9/2021</t>
  </si>
  <si>
    <t>07/8/2021 
đến 
01/9/2021</t>
  </si>
  <si>
    <t>286/QĐ-BQLDA ngày 06/8/2021</t>
  </si>
  <si>
    <t>348b/QĐ
-BQLDA ngày 29/9/2021</t>
  </si>
  <si>
    <t>Công trình Khắc phục hư hỏng do bão số 9 gây ra tại Trường TH&amp;THCS Bình An (điểm trường TH An Khương)</t>
  </si>
  <si>
    <t xml:space="preserve">Sửa chữa dãy 06 phòng học và dãy phòng chức năng; Lợp mái Nhà để xe </t>
  </si>
  <si>
    <t>284/QĐ-BQLDA ngày 06/8/2021</t>
  </si>
  <si>
    <t>348a/QĐ
-BQLDA ngày 29/9/2021</t>
  </si>
  <si>
    <t>Công trình Khắc phục hư hỏng do bão số 9 gây ra tại Trường MG Bình Đông</t>
  </si>
  <si>
    <t>Sửa chữa mái hiên và một phần mái phòng học</t>
  </si>
  <si>
    <t>06/8/2021 
đến 
06/8/2021</t>
  </si>
  <si>
    <t>06/8/2021 
đến 
16/8/2021</t>
  </si>
  <si>
    <t>279/QĐ-BQLDA ngày 06/8/2021</t>
  </si>
  <si>
    <t>347c/QĐ
-BQLDA ngày 20/9/2021</t>
  </si>
  <si>
    <t>Công trình Khắc phục hư hỏng do bão số 9 gây ra tại Trường Tiểu học Bình Đông (cụm Sơn Trà)</t>
  </si>
  <si>
    <t>Sửa chữa Nhà xe; sữa chữa la phông.</t>
  </si>
  <si>
    <t>07/8/2021 
đến 
17/8/2021</t>
  </si>
  <si>
    <t xml:space="preserve">277/QĐ-BQLDA ngày 06/8/2021 </t>
  </si>
  <si>
    <t>Số: 347a/QĐ
-BQLDA ngày 20/9/2021</t>
  </si>
  <si>
    <t>Công trình Khắc phục hư hỏng do bão số 9 gây ra tại Trường Tiểu học Bình Đông (cụm Thượng Hòa)</t>
  </si>
  <si>
    <t>Lợp lại 33 viên ngói úp nóc dãy phòng học; thay kính; thay khóa và bản lề</t>
  </si>
  <si>
    <t>10/8/2021 
đến 
10/9/2021</t>
  </si>
  <si>
    <t>10/8/2021 
đến 
18/8/2021</t>
  </si>
  <si>
    <t>293/QĐ-BQLDA ngày 09/8/2021</t>
  </si>
  <si>
    <t>347b/QĐ
-BQLDA ngày 20/9/2021</t>
  </si>
  <si>
    <t>Công trình Khắc phục hư hỏng do bão số 9 gây ra tại Trường Tiểu học số 1 Bình Nguyên (Điểm Trì Bình)</t>
  </si>
  <si>
    <t>Sửa chữa: mái phòng học, nhà vệ sinh; thiết bị điện đã hư hỏng; trần la phông.</t>
  </si>
  <si>
    <t>11/8/2021 
đến 
08/9/2021</t>
  </si>
  <si>
    <t>369a/QĐ
-BQLDA ngày 15/11/2021</t>
  </si>
  <si>
    <t>Công trình Khắc phục hư hỏng do bão số 9 gây ra tại Trường Mẫu giáo Bình Châu (điểm Tân Đức)</t>
  </si>
  <si>
    <t>Sửa chữa: mái ngói; đóng trần la phông; thay cửa đi và cửa sổ; thay mới toàn bộ gạch nền</t>
  </si>
  <si>
    <t>07/8/2021 
đến 
16/8/2021</t>
  </si>
  <si>
    <t>347d/QĐ-BQLDA ngày 20/9/2021</t>
  </si>
  <si>
    <t>Công trình Khắc phục hư hỏng do bão số 9 gây ra tại Trường Mầm non 24/3 (Cơ sở 3 Bình Thới)</t>
  </si>
  <si>
    <t xml:space="preserve">Sửa chữa mái vòm </t>
  </si>
  <si>
    <t>10/8/2021
đến 
10/9/2021</t>
  </si>
  <si>
    <t>10/8/2021
đến 
08/9/2021</t>
  </si>
  <si>
    <t>347f/QĐ-BQLDA ngày 20/9/2021</t>
  </si>
  <si>
    <t>Công trình Khắc phục hư hỏng do bão số 9 gây ra tại Trường 24/3 (Cơ sở đối diện trường Nguyễn Tự Tân)</t>
  </si>
  <si>
    <t>Sửa chữa nhà lớp học + mái hiên; sửa chữa nhà bếp.</t>
  </si>
  <si>
    <t>347g/QĐ-BQLDA ngày 20/9/2021</t>
  </si>
  <si>
    <t>Công trình Khắc phục hư hỏng do bão số 9 gây ra tại Trường THCS Bình Long</t>
  </si>
  <si>
    <t>Làm mới nhà xe</t>
  </si>
  <si>
    <t>16/8/2021
đến 16/9/2021</t>
  </si>
  <si>
    <t>16/8/2021
đến 
21/9/2021</t>
  </si>
  <si>
    <t>349b/QĐ-BQLDA ngày 29/9/2021</t>
  </si>
  <si>
    <t xml:space="preserve">Khắc phục hư hỏng do bão số 09 gây ra tại Trường THCS Bình Đông  </t>
  </si>
  <si>
    <t>26/5/2021
đến 
26/6/2021</t>
  </si>
  <si>
    <t>26/5/2021
đến 
21/6/2021</t>
  </si>
  <si>
    <t>351a/QĐ-BQLDA ngày 29/9/2021</t>
  </si>
  <si>
    <t>Công trình Khắc phục hư hỏng do bão số 9 gây ra tại Trường Tiểu học Bình Long</t>
  </si>
  <si>
    <t>05/8/2021
đến 
05/9/2021</t>
  </si>
  <si>
    <t>05/8/2021
đến 
03/9/2021</t>
  </si>
  <si>
    <t>347e/QĐ-BQLDA ngày 20/9/2021</t>
  </si>
  <si>
    <t>Công trình Khắc phục hư hỏng do bão số 9 gây ra tại Trường THCS Thị trấn Châu Ổ</t>
  </si>
  <si>
    <t>Sửa chữa Phần mái, sê nô, cửa, hệ thống điện, chống sét khối 08 phòng học 2 tầng; xây mới nhà xe học sinh.</t>
  </si>
  <si>
    <t>29/5/2021
đến 
6/10/2021</t>
  </si>
  <si>
    <t>29/5/2021
đến 
07/7/2021</t>
  </si>
  <si>
    <t>350a/QĐ-BQLDA ngày 29/9/2021</t>
  </si>
  <si>
    <t>Công trình Khắc phục hư hỏng do bão số 9 gây ra tại trường THCS xã Bình Nguyên (điểm Nam Bình, Phước Bình)</t>
  </si>
  <si>
    <t>23/8/2021
đến 
23/11/2021</t>
  </si>
  <si>
    <t>23/8/2021
đến 
12/01/2022</t>
  </si>
  <si>
    <t xml:space="preserve">3117a/QĐ-UBND ngày 22/12/2020 </t>
  </si>
  <si>
    <t>796/QĐ-UBND ngày 03/6/2022</t>
  </si>
  <si>
    <t>Công trình Khắc phục hư hỏng do bão số 9 gây ra tại Trường THCS Bình Châu</t>
  </si>
  <si>
    <t>01/7/2021
đến 
01/10/2021</t>
  </si>
  <si>
    <t>01/7/202
đến 
14/01/2022</t>
  </si>
  <si>
    <t xml:space="preserve">3116a/QĐ-UBND ngày 22/12/2020 </t>
  </si>
  <si>
    <t>III</t>
  </si>
  <si>
    <t>Các trường học cấp Mầm non</t>
  </si>
  <si>
    <t>Các trường học cấp tiểu học</t>
  </si>
  <si>
    <t>Ban Quản
lý dự án ĐTXD huyện</t>
  </si>
  <si>
    <t>Khắc phục hư hỏng do bão số 9 gây ra tại Trường Mẫu giáo Bình Trị (Cụm Điểm Chính)</t>
  </si>
  <si>
    <t>Khắc phục hư hỏng do bão số 9 gây ra tại Trường Mẫu giáo Bình Trị (Cụm Lệ Thủy)</t>
  </si>
  <si>
    <t>TH 02 điểm Trường ko làm</t>
  </si>
  <si>
    <t>-Mái: Mái lợp tole kẽm chống nóng, sàn mái BTCT, xà gồ thép. Hư hỏng hoàn toàn, đề nghị thay mới toàn bộ tole kẽm lợp mái và xà gồ thép. S=25,3*8,5(m2);
'-Tường rào: xây gạch đặc cao 1,9m dày 15cm, cột BTCT 20*20(cm) Diện tích tường rào ngã đỗ: S = 1,9*22(m2).</t>
  </si>
  <si>
    <t>Chưa quyết toán</t>
  </si>
  <si>
    <t>(Kèm theo Báo cáo số      /BC-HĐND-ĐGS ngày       /       /2022 của Đoàn giám sát Thường trực HĐND huyện)</t>
  </si>
  <si>
    <t>"</t>
  </si>
  <si>
    <t>Sửa chữa mái, hệ thống điện, chống sét khối nhà lớp học 02 tầng 06 phòng; xây mới nhà để xe</t>
  </si>
  <si>
    <t>Sửa chữa: Phần mái Khối 12 phòng học 2 tầng; Phần mái dãy phòng chức năng thư viện (10 phòng 02 tầng) cửa đi và cửa sổ; Phần mái dãy 08 phòng học 2 tầng, của đi và cửa sổ; Phần mái dãy hiệu bộ.</t>
  </si>
  <si>
    <t xml:space="preserve">DANH MỤC CÔNG TRÌNH SỬ DỤNG VỐN KHẮC PHỤC HẬU QUẢ THIÊN TAI ĐỂ SỬA CHỮA TRƯỜNG, LỚP HỌC  </t>
  </si>
  <si>
    <t>- Cụm Tuyết Diêm 1: Tháo dở và thay mới tôn; Cụm Tuyết Diêm 2: Nhà hiệu bộ, Dãy lớp học 02 phòng và Tường rào; Cụm Tuyết Diêm 3: Dãy 08 phòng học, Nhà hiệu bộ và nhà để xe.</t>
  </si>
  <si>
    <t>Dãy phòng học: bể 02 kính cửa sổ  khung nhôm S=0,5*1,4*2(m2); Nhà WC: Mái lợp tole, xà gồ thép. Hư hỏng hoàn toàn, S=8*8,2(m2); Trần laphong sắt, hư hỏng hoàn toàn (sườn thanh nhôm), S=7,2*1,8(m2).</t>
  </si>
  <si>
    <t>Mái lợp tole chống nóng, sàn mái bằng BTCT. Hiện trạng mái bị xuống cấp trầm trọng, S=27*8,5(m2); Tường rào xây gạch, lam BTCT. Diện tích tường rào hư hỏng, S=5*2(m).</t>
  </si>
  <si>
    <t>Sửa chữa: Cụm Tân Phước: Dãy phòng họp, phòng làm việc, dãy 10 phòng học, nhà vệ sinh và dãy lớp học 4 phòng; Cụm Mỹ Long: Tường rào, đường nội bộ,sân vườn</t>
  </si>
  <si>
    <t>-Dãy phòng khu chức năng: Trần laphong sắt: hỏng hoàn toàn, S=10,8*1,55(m2); Kính cửa đi bị bể 1 kính, hỏng 03 bách, khóa cửa, S kính =0,55*1,42(m2);
-Dãy 6 phòng học: Cửa sổ khung gỗm, kính: bể 6 kính, S=1,3*0,9*6m2; Ngói úp nóc bị hỏng hoàn toàn 25,3m.</t>
  </si>
  <si>
    <t>Nhà xe 1: khung, kèo, trụ thép, mái tole Sập hoàn toàn  S=12*3,7(m2); Nhà xe 2: khung, kèo, trụ thép, mái tole Sập hoàn toàn , S=15,5*4(m2);</t>
  </si>
  <si>
    <t>Dãy 08 phòng học: Hỏng ô lấy sáng bằng gạch hoa gió ximang, S=2,87*4,2(m2); Trần laphong ô cầu thang hỏng hoàn toàn: S=3,8*5,m2; Dãy phòng làm việc: Mái lợp tole, xà gồ thép C. Mái tole, trần laphong hỏng hoàn toàn: Tole mái hư hỏng hoàn toàn với S=4*8(m2); Trần laphong nhựa: S=6*6,8(m2); Trần laphong sắt: S=2*6,8m2; Mái hiên: Khung, giàn thép, mái lợp tole kẽm Hỏng tole kẽm hoàn toàn, phải thay mới, với S=4*2.5(m2); Nhà vệ sinh: Mái hiên khung, giàn thép, lợp tole, trụ D49, S mái hiên=7,4*2(m2).</t>
  </si>
  <si>
    <t>Điểm Nam Bình (Nhà lớp học 06 phòng 2 tầng): Cải tạo nhà lớp học 2 tầng có diện tích xây dựng 244,8m2, diện tích sàn 489,6m2; Điểm Phước Bình: Cải tạo nhà lớp học 2 tầng phía Bắc có diện tích xây dựng 323.0m2, tổng diện tích sàn 622.0m2</t>
  </si>
  <si>
    <r>
      <t>158/QĐ-BQLDA ngày 29/6/2021</t>
    </r>
    <r>
      <rPr>
        <i/>
        <sz val="9"/>
        <color indexed="10"/>
        <rFont val="Times New Roman"/>
        <family val="1"/>
      </rPr>
      <t xml:space="preserve"> </t>
    </r>
  </si>
  <si>
    <r>
      <t>163/QĐ-BQLDA ngày 29/6/2021</t>
    </r>
    <r>
      <rPr>
        <i/>
        <sz val="9"/>
        <color indexed="10"/>
        <rFont val="Times New Roman"/>
        <family val="1"/>
      </rPr>
      <t xml:space="preserve"> </t>
    </r>
  </si>
  <si>
    <r>
      <t>273/QĐ-BQLDA ngày 06/8/2021</t>
    </r>
    <r>
      <rPr>
        <i/>
        <sz val="9"/>
        <color indexed="10"/>
        <rFont val="Times New Roman"/>
        <family val="1"/>
      </rPr>
      <t xml:space="preserve"> </t>
    </r>
  </si>
  <si>
    <r>
      <t>294/QĐ-BQLDA ngày 10/8/2021</t>
    </r>
    <r>
      <rPr>
        <i/>
        <sz val="9"/>
        <color indexed="10"/>
        <rFont val="Times New Roman"/>
        <family val="1"/>
      </rPr>
      <t xml:space="preserve"> </t>
    </r>
  </si>
  <si>
    <r>
      <t>296/QĐ-BQLDA ngày 10/8/2021</t>
    </r>
    <r>
      <rPr>
        <i/>
        <sz val="9"/>
        <color indexed="10"/>
        <rFont val="Times New Roman"/>
        <family val="1"/>
      </rPr>
      <t xml:space="preserve"> </t>
    </r>
  </si>
  <si>
    <r>
      <t>160/QĐ-BQLDA ngày 29/6/2021</t>
    </r>
    <r>
      <rPr>
        <i/>
        <sz val="9"/>
        <color indexed="10"/>
        <rFont val="Times New Roman"/>
        <family val="1"/>
      </rPr>
      <t xml:space="preserve"> </t>
    </r>
  </si>
  <si>
    <r>
      <t>159/QĐ-BQLDA ngày 29/6/2021</t>
    </r>
    <r>
      <rPr>
        <i/>
        <sz val="9"/>
        <color indexed="10"/>
        <rFont val="Times New Roman"/>
        <family val="1"/>
      </rPr>
      <t xml:space="preserve"> </t>
    </r>
  </si>
  <si>
    <r>
      <t>183/QĐ-BQLDA ngày 06/7/2021</t>
    </r>
    <r>
      <rPr>
        <i/>
        <sz val="9"/>
        <color indexed="10"/>
        <rFont val="Times New Roman"/>
        <family val="1"/>
      </rPr>
      <t xml:space="preserve"> </t>
    </r>
  </si>
  <si>
    <r>
      <t>247/QĐ-BQLDA ngày 28/7/2021</t>
    </r>
    <r>
      <rPr>
        <i/>
        <sz val="9"/>
        <color indexed="10"/>
        <rFont val="Times New Roman"/>
        <family val="1"/>
      </rPr>
      <t xml:space="preserve"> </t>
    </r>
  </si>
  <si>
    <r>
      <t>241/QĐ-BQLDA ngày 23/7/2021</t>
    </r>
    <r>
      <rPr>
        <i/>
        <sz val="9"/>
        <color indexed="10"/>
        <rFont val="Times New Roman"/>
        <family val="1"/>
      </rPr>
      <t xml:space="preserve"> </t>
    </r>
  </si>
  <si>
    <r>
      <t>275/QĐ-BQLDA ngày 06/8/2021</t>
    </r>
    <r>
      <rPr>
        <i/>
        <sz val="9"/>
        <color indexed="10"/>
        <rFont val="Times New Roman"/>
        <family val="1"/>
      </rPr>
      <t xml:space="preserve"> </t>
    </r>
  </si>
  <si>
    <r>
      <t>61/QĐ-BQLDA ngày 14/5/2021</t>
    </r>
    <r>
      <rPr>
        <i/>
        <sz val="9"/>
        <color indexed="10"/>
        <rFont val="Times New Roman"/>
        <family val="1"/>
      </rPr>
      <t xml:space="preserve"> </t>
    </r>
  </si>
  <si>
    <r>
      <t>101/QĐ-BQLDA ngày 28/5/2021</t>
    </r>
    <r>
      <rPr>
        <i/>
        <sz val="9"/>
        <color indexed="10"/>
        <rFont val="Times New Roman"/>
        <family val="1"/>
      </rPr>
      <t xml:space="preserve"> </t>
    </r>
  </si>
  <si>
    <t>Bếp: Trần laphong nhựa, bị hỏng 6 tấm (60*60) cm, tận dụng vật liệu, lắp đặt lại; Mái hiên: (công trình chưa bàn giao đưa vào sử dụng): Khung sắt, mái lợp tole kẽm. Đề nghị tận dụng vật liệu, lắp đặt lại. S=4,2*2,5(m2); Dãy hiệu bộ (đưa vào sử dụng năm 2020): Hỏng mái lợp tole kẽm. Đã khắc phục.</t>
  </si>
  <si>
    <t>Các trường học cấp THCS</t>
  </si>
  <si>
    <t>Nhà xe: khung kèo, trụ thép, mái tole Sập hoàn toàn S=12,5*5,2(m2); Trần laphong nhựa: Hỏng 20 miếng, S = 0,6*0,6*20(m2)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</si>
</sst>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[$-409]dddd\,\ mmmm\ dd\,\ yyyy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0.000%"/>
    <numFmt numFmtId="183" formatCode="#,##0&quot;$&quot;_);[Red]\(#,##0&quot;$&quot;\)"/>
    <numFmt numFmtId="184" formatCode="#,##0\ &quot;DM&quot;;\-#,##0\ &quot;DM&quot;"/>
    <numFmt numFmtId="185" formatCode="00.000"/>
    <numFmt numFmtId="186" formatCode="&quot;￥&quot;#,##0;&quot;￥&quot;\-#,##0"/>
    <numFmt numFmtId="187" formatCode="_-* #,##0\ _F_-;\-* #,##0\ _F_-;_-* &quot;-&quot;\ _F_-;_-@_-"/>
    <numFmt numFmtId="188" formatCode="\$#,##0\ ;\(\$#,##0\)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&quot;VND&quot;#,##0_);[Red]\(&quot;VND&quot;#,##0\)"/>
    <numFmt numFmtId="192" formatCode="_-* #,##0.00_-;\-* #,##0.00_-;_-* &quot;-&quot;??_-;_-@_-"/>
    <numFmt numFmtId="193" formatCode="_ * #,##0_ ;_ * \-#,##0_ ;_ * &quot;-&quot;_ ;_ @_ "/>
    <numFmt numFmtId="194" formatCode="0.0"/>
    <numFmt numFmtId="195" formatCode="#,##0;[Red]#,##0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4"/>
      <name val="VnTime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Times"/>
      <family val="0"/>
    </font>
    <font>
      <sz val="11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sz val="10"/>
      <name val="VNtimes New Roman"/>
      <family val="2"/>
    </font>
    <font>
      <u val="single"/>
      <sz val="12"/>
      <color indexed="12"/>
      <name val=".VnTime"/>
      <family val="2"/>
    </font>
    <font>
      <sz val="13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35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>
      <alignment/>
      <protection/>
    </xf>
    <xf numFmtId="1" fontId="24" fillId="0" borderId="1" applyBorder="0" applyAlignment="0">
      <protection/>
    </xf>
    <xf numFmtId="0" fontId="25" fillId="2" borderId="0">
      <alignment/>
      <protection/>
    </xf>
    <xf numFmtId="0" fontId="26" fillId="2" borderId="0">
      <alignment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28" fillId="2" borderId="0">
      <alignment/>
      <protection/>
    </xf>
    <xf numFmtId="0" fontId="29" fillId="0" borderId="0">
      <alignment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2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 vertical="top" wrapText="1"/>
      <protection/>
    </xf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1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9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7" fillId="0" borderId="0" applyNumberFormat="0" applyFont="0" applyFill="0" applyAlignment="0">
      <protection/>
    </xf>
    <xf numFmtId="0" fontId="17" fillId="22" borderId="0" applyNumberFormat="0" applyBorder="0" applyAlignment="0" applyProtection="0"/>
    <xf numFmtId="191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18" fillId="2" borderId="11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0" fillId="0" borderId="13" applyNumberFormat="0" applyFont="0" applyFill="0" applyAlignment="0" applyProtection="0"/>
    <xf numFmtId="3" fontId="40" fillId="0" borderId="0" applyNumberFormat="0" applyBorder="0" applyAlignment="0" applyProtection="0"/>
    <xf numFmtId="3" fontId="24" fillId="0" borderId="0">
      <alignment/>
      <protection locked="0"/>
    </xf>
    <xf numFmtId="0" fontId="41" fillId="24" borderId="1">
      <alignment horizontal="left" vertical="center"/>
      <protection/>
    </xf>
    <xf numFmtId="5" fontId="42" fillId="0" borderId="14">
      <alignment horizontal="left" vertical="top"/>
      <protection/>
    </xf>
    <xf numFmtId="5" fontId="43" fillId="0" borderId="15">
      <alignment horizontal="left" vertical="top"/>
      <protection/>
    </xf>
    <xf numFmtId="0" fontId="44" fillId="0" borderId="15">
      <alignment horizontal="left" vertical="center"/>
      <protection/>
    </xf>
    <xf numFmtId="0" fontId="21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" fillId="0" borderId="0">
      <alignment vertical="center"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184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180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83" fontId="52" fillId="0" borderId="0" applyFont="0" applyFill="0" applyBorder="0" applyAlignment="0" applyProtection="0"/>
    <xf numFmtId="181" fontId="5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53" fillId="0" borderId="16" xfId="0" applyNumberFormat="1" applyFont="1" applyFill="1" applyBorder="1" applyAlignment="1">
      <alignment vertical="center" wrapText="1"/>
    </xf>
    <xf numFmtId="3" fontId="54" fillId="25" borderId="1" xfId="0" applyNumberFormat="1" applyFont="1" applyFill="1" applyBorder="1" applyAlignment="1">
      <alignment horizontal="right" vertical="center"/>
    </xf>
    <xf numFmtId="3" fontId="54" fillId="25" borderId="1" xfId="0" applyNumberFormat="1" applyFont="1" applyFill="1" applyBorder="1" applyAlignment="1">
      <alignment horizontal="center" vertical="center"/>
    </xf>
    <xf numFmtId="3" fontId="54" fillId="25" borderId="1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26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26" borderId="17" xfId="0" applyFont="1" applyFill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4" fillId="0" borderId="18" xfId="0" applyNumberFormat="1" applyFont="1" applyBorder="1" applyAlignment="1">
      <alignment vertical="center"/>
    </xf>
    <xf numFmtId="3" fontId="54" fillId="0" borderId="18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 vertical="center"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vertical="center"/>
    </xf>
    <xf numFmtId="3" fontId="53" fillId="0" borderId="19" xfId="0" applyNumberFormat="1" applyFont="1" applyFill="1" applyBorder="1" applyAlignment="1">
      <alignment horizontal="center" vertical="center"/>
    </xf>
    <xf numFmtId="0" fontId="56" fillId="0" borderId="19" xfId="97" applyFont="1" applyFill="1" applyBorder="1" applyAlignment="1">
      <alignment horizontal="left" vertical="center" wrapText="1"/>
      <protection/>
    </xf>
    <xf numFmtId="3" fontId="53" fillId="0" borderId="19" xfId="0" applyNumberFormat="1" applyFont="1" applyFill="1" applyBorder="1" applyAlignment="1">
      <alignment horizontal="center" vertical="center" wrapText="1"/>
    </xf>
    <xf numFmtId="3" fontId="53" fillId="0" borderId="19" xfId="0" applyNumberFormat="1" applyFont="1" applyFill="1" applyBorder="1" applyAlignment="1">
      <alignment vertical="center" wrapText="1"/>
    </xf>
    <xf numFmtId="3" fontId="53" fillId="0" borderId="19" xfId="0" applyNumberFormat="1" applyFont="1" applyFill="1" applyBorder="1" applyAlignment="1">
      <alignment horizontal="right" vertical="center"/>
    </xf>
    <xf numFmtId="3" fontId="53" fillId="0" borderId="19" xfId="0" applyNumberFormat="1" applyFont="1" applyFill="1" applyBorder="1" applyAlignment="1">
      <alignment vertical="center"/>
    </xf>
    <xf numFmtId="3" fontId="54" fillId="0" borderId="0" xfId="0" applyNumberFormat="1" applyFont="1" applyFill="1" applyAlignment="1">
      <alignment vertical="center"/>
    </xf>
    <xf numFmtId="3" fontId="53" fillId="0" borderId="16" xfId="0" applyNumberFormat="1" applyFont="1" applyFill="1" applyBorder="1" applyAlignment="1">
      <alignment horizontal="center" vertical="center"/>
    </xf>
    <xf numFmtId="0" fontId="56" fillId="0" borderId="16" xfId="97" applyFont="1" applyFill="1" applyBorder="1" applyAlignment="1">
      <alignment horizontal="left" vertical="center" wrapText="1"/>
      <protection/>
    </xf>
    <xf numFmtId="3" fontId="53" fillId="0" borderId="16" xfId="0" applyNumberFormat="1" applyFont="1" applyFill="1" applyBorder="1" applyAlignment="1">
      <alignment horizontal="center" vertical="center" wrapText="1"/>
    </xf>
    <xf numFmtId="3" fontId="53" fillId="0" borderId="16" xfId="0" applyNumberFormat="1" applyFont="1" applyFill="1" applyBorder="1" applyAlignment="1">
      <alignment horizontal="right" vertical="center"/>
    </xf>
    <xf numFmtId="3" fontId="53" fillId="0" borderId="16" xfId="0" applyNumberFormat="1" applyFont="1" applyFill="1" applyBorder="1" applyAlignment="1">
      <alignment vertical="center"/>
    </xf>
    <xf numFmtId="3" fontId="53" fillId="0" borderId="0" xfId="0" applyNumberFormat="1" applyFont="1" applyFill="1" applyAlignment="1">
      <alignment/>
    </xf>
    <xf numFmtId="3" fontId="53" fillId="0" borderId="16" xfId="0" applyNumberFormat="1" applyFont="1" applyFill="1" applyBorder="1" applyAlignment="1">
      <alignment horizontal="left" vertical="center" wrapText="1"/>
    </xf>
    <xf numFmtId="3" fontId="53" fillId="0" borderId="16" xfId="0" applyNumberFormat="1" applyFont="1" applyFill="1" applyBorder="1" applyAlignment="1" quotePrefix="1">
      <alignment vertical="center" wrapText="1"/>
    </xf>
    <xf numFmtId="3" fontId="53" fillId="0" borderId="16" xfId="0" applyNumberFormat="1" applyFont="1" applyFill="1" applyBorder="1" applyAlignment="1" quotePrefix="1">
      <alignment horizontal="center" vertical="center" wrapText="1"/>
    </xf>
    <xf numFmtId="14" fontId="56" fillId="0" borderId="16" xfId="0" applyNumberFormat="1" applyFont="1" applyFill="1" applyBorder="1" applyAlignment="1">
      <alignment horizontal="center" vertical="center"/>
    </xf>
    <xf numFmtId="3" fontId="56" fillId="0" borderId="16" xfId="96" applyNumberFormat="1" applyFont="1" applyFill="1" applyBorder="1" applyAlignment="1">
      <alignment horizontal="right" vertical="center" wrapText="1"/>
      <protection/>
    </xf>
    <xf numFmtId="0" fontId="53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172" fontId="53" fillId="0" borderId="0" xfId="0" applyNumberFormat="1" applyFont="1" applyFill="1" applyAlignment="1">
      <alignment/>
    </xf>
    <xf numFmtId="14" fontId="56" fillId="0" borderId="16" xfId="97" applyNumberFormat="1" applyFont="1" applyFill="1" applyBorder="1" applyAlignment="1">
      <alignment horizontal="left" vertical="center" wrapText="1"/>
      <protection/>
    </xf>
    <xf numFmtId="0" fontId="56" fillId="0" borderId="16" xfId="0" applyFont="1" applyFill="1" applyBorder="1" applyAlignment="1" quotePrefix="1">
      <alignment horizontal="left" vertical="center" wrapText="1"/>
    </xf>
    <xf numFmtId="3" fontId="53" fillId="0" borderId="18" xfId="0" applyNumberFormat="1" applyFont="1" applyFill="1" applyBorder="1" applyAlignment="1">
      <alignment vertical="center" wrapText="1"/>
    </xf>
    <xf numFmtId="3" fontId="53" fillId="0" borderId="18" xfId="0" applyNumberFormat="1" applyFont="1" applyFill="1" applyBorder="1" applyAlignment="1">
      <alignment horizontal="center" vertical="center" wrapText="1"/>
    </xf>
    <xf numFmtId="3" fontId="53" fillId="0" borderId="18" xfId="0" applyNumberFormat="1" applyFont="1" applyFill="1" applyBorder="1" applyAlignment="1">
      <alignment horizontal="right" vertical="center"/>
    </xf>
    <xf numFmtId="3" fontId="53" fillId="0" borderId="18" xfId="0" applyNumberFormat="1" applyFont="1" applyFill="1" applyBorder="1" applyAlignment="1">
      <alignment vertical="center"/>
    </xf>
    <xf numFmtId="195" fontId="56" fillId="0" borderId="16" xfId="96" applyNumberFormat="1" applyFont="1" applyFill="1" applyBorder="1" applyAlignment="1">
      <alignment horizontal="right" vertical="center" wrapText="1"/>
      <protection/>
    </xf>
    <xf numFmtId="195" fontId="53" fillId="0" borderId="1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3" fontId="53" fillId="0" borderId="15" xfId="0" applyNumberFormat="1" applyFont="1" applyFill="1" applyBorder="1" applyAlignment="1">
      <alignment horizontal="center" vertical="center"/>
    </xf>
    <xf numFmtId="0" fontId="56" fillId="0" borderId="18" xfId="97" applyFont="1" applyFill="1" applyBorder="1" applyAlignment="1">
      <alignment horizontal="left" vertical="center" wrapText="1"/>
      <protection/>
    </xf>
    <xf numFmtId="3" fontId="53" fillId="25" borderId="1" xfId="0" applyNumberFormat="1" applyFont="1" applyFill="1" applyBorder="1" applyAlignment="1">
      <alignment vertical="center" wrapText="1"/>
    </xf>
    <xf numFmtId="3" fontId="53" fillId="25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/>
    </xf>
    <xf numFmtId="3" fontId="54" fillId="0" borderId="0" xfId="0" applyNumberFormat="1" applyFont="1" applyFill="1" applyAlignment="1">
      <alignment horizontal="center" vertical="center"/>
    </xf>
    <xf numFmtId="0" fontId="53" fillId="0" borderId="16" xfId="97" applyFont="1" applyFill="1" applyBorder="1" applyAlignment="1">
      <alignment horizontal="left" vertical="center" wrapText="1"/>
      <protection/>
    </xf>
    <xf numFmtId="14" fontId="56" fillId="27" borderId="16" xfId="97" applyNumberFormat="1" applyFont="1" applyFill="1" applyBorder="1" applyAlignment="1">
      <alignment horizontal="left" vertical="center" wrapText="1"/>
      <protection/>
    </xf>
    <xf numFmtId="0" fontId="56" fillId="0" borderId="16" xfId="0" applyFont="1" applyBorder="1" applyAlignment="1">
      <alignment horizontal="left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right" vertical="center"/>
    </xf>
    <xf numFmtId="3" fontId="53" fillId="0" borderId="16" xfId="0" applyNumberFormat="1" applyFont="1" applyBorder="1" applyAlignment="1">
      <alignment vertical="center"/>
    </xf>
    <xf numFmtId="172" fontId="53" fillId="0" borderId="0" xfId="0" applyNumberFormat="1" applyFont="1" applyAlignment="1">
      <alignment/>
    </xf>
    <xf numFmtId="0" fontId="56" fillId="0" borderId="16" xfId="0" applyFont="1" applyBorder="1" applyAlignment="1" quotePrefix="1">
      <alignment horizontal="left" vertical="center" wrapText="1"/>
    </xf>
    <xf numFmtId="14" fontId="53" fillId="27" borderId="16" xfId="97" applyNumberFormat="1" applyFont="1" applyFill="1" applyBorder="1" applyAlignment="1">
      <alignment horizontal="left" vertical="center" wrapText="1"/>
      <protection/>
    </xf>
    <xf numFmtId="0" fontId="56" fillId="27" borderId="16" xfId="97" applyFont="1" applyFill="1" applyBorder="1" applyAlignment="1">
      <alignment horizontal="left" vertical="center" wrapText="1"/>
      <protection/>
    </xf>
    <xf numFmtId="3" fontId="53" fillId="0" borderId="16" xfId="0" applyNumberFormat="1" applyFont="1" applyBorder="1" applyAlignment="1">
      <alignment vertical="center" wrapText="1"/>
    </xf>
    <xf numFmtId="0" fontId="53" fillId="27" borderId="16" xfId="97" applyFont="1" applyFill="1" applyBorder="1" applyAlignment="1">
      <alignment horizontal="left" vertical="center" wrapText="1"/>
      <protection/>
    </xf>
    <xf numFmtId="195" fontId="56" fillId="27" borderId="16" xfId="96" applyNumberFormat="1" applyFont="1" applyFill="1" applyBorder="1" applyAlignment="1">
      <alignment horizontal="right" vertical="center" wrapText="1"/>
      <protection/>
    </xf>
    <xf numFmtId="195" fontId="53" fillId="0" borderId="16" xfId="0" applyNumberFormat="1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/>
    </xf>
    <xf numFmtId="0" fontId="56" fillId="27" borderId="20" xfId="97" applyFont="1" applyFill="1" applyBorder="1" applyAlignment="1">
      <alignment horizontal="left" vertical="center" wrapText="1"/>
      <protection/>
    </xf>
    <xf numFmtId="3" fontId="53" fillId="0" borderId="20" xfId="0" applyNumberFormat="1" applyFont="1" applyFill="1" applyBorder="1" applyAlignment="1">
      <alignment horizontal="center" vertical="center" wrapText="1"/>
    </xf>
    <xf numFmtId="3" fontId="53" fillId="0" borderId="20" xfId="0" applyNumberFormat="1" applyFont="1" applyBorder="1" applyAlignment="1">
      <alignment vertical="center" wrapText="1"/>
    </xf>
    <xf numFmtId="3" fontId="53" fillId="0" borderId="20" xfId="0" applyNumberFormat="1" applyFont="1" applyBorder="1" applyAlignment="1">
      <alignment horizontal="center" vertical="center" wrapText="1"/>
    </xf>
    <xf numFmtId="195" fontId="56" fillId="27" borderId="20" xfId="96" applyNumberFormat="1" applyFont="1" applyFill="1" applyBorder="1" applyAlignment="1">
      <alignment horizontal="right" vertical="center" wrapText="1"/>
      <protection/>
    </xf>
    <xf numFmtId="195" fontId="53" fillId="0" borderId="20" xfId="0" applyNumberFormat="1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right" vertical="center"/>
    </xf>
    <xf numFmtId="3" fontId="53" fillId="0" borderId="20" xfId="0" applyNumberFormat="1" applyFont="1" applyBorder="1" applyAlignment="1">
      <alignment vertical="center"/>
    </xf>
    <xf numFmtId="172" fontId="53" fillId="0" borderId="0" xfId="0" applyNumberFormat="1" applyFont="1" applyAlignment="1">
      <alignment vertical="center"/>
    </xf>
    <xf numFmtId="172" fontId="53" fillId="0" borderId="0" xfId="0" applyNumberFormat="1" applyFont="1" applyAlignment="1">
      <alignment horizontal="right"/>
    </xf>
    <xf numFmtId="0" fontId="54" fillId="26" borderId="21" xfId="0" applyFont="1" applyFill="1" applyBorder="1" applyAlignment="1">
      <alignment horizontal="center" vertical="center" wrapText="1"/>
    </xf>
    <xf numFmtId="0" fontId="54" fillId="26" borderId="22" xfId="0" applyFont="1" applyFill="1" applyBorder="1" applyAlignment="1">
      <alignment horizontal="center" vertical="center"/>
    </xf>
    <xf numFmtId="0" fontId="54" fillId="26" borderId="14" xfId="0" applyFont="1" applyFill="1" applyBorder="1" applyAlignment="1">
      <alignment horizontal="center" vertical="center" wrapText="1"/>
    </xf>
    <xf numFmtId="0" fontId="54" fillId="26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26" borderId="1" xfId="0" applyFont="1" applyFill="1" applyBorder="1" applyAlignment="1">
      <alignment horizontal="center" vertical="center"/>
    </xf>
    <xf numFmtId="0" fontId="54" fillId="26" borderId="17" xfId="0" applyFont="1" applyFill="1" applyBorder="1" applyAlignment="1">
      <alignment horizontal="center" vertical="center" wrapText="1"/>
    </xf>
    <xf numFmtId="0" fontId="54" fillId="26" borderId="1" xfId="0" applyFont="1" applyFill="1" applyBorder="1" applyAlignment="1">
      <alignment horizontal="center" vertical="center" wrapText="1"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0" xfId="64"/>
    <cellStyle name="Currency" xfId="65"/>
    <cellStyle name="Currency [0]" xfId="66"/>
    <cellStyle name="Currency0" xfId="67"/>
    <cellStyle name="Date" xfId="68"/>
    <cellStyle name="DuToanBXD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1 2" xfId="77"/>
    <cellStyle name="Heading 2" xfId="78"/>
    <cellStyle name="Heading 2 2" xfId="79"/>
    <cellStyle name="Heading 3" xfId="80"/>
    <cellStyle name="Heading 4" xfId="81"/>
    <cellStyle name="Hyperlink" xfId="82"/>
    <cellStyle name="Input" xfId="83"/>
    <cellStyle name="Linked Cell" xfId="84"/>
    <cellStyle name="Millares [0]_Well Timing" xfId="85"/>
    <cellStyle name="Millares_Well Timing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2" xfId="92"/>
    <cellStyle name="Normal 2" xfId="93"/>
    <cellStyle name="Normal 3 2_KE HOACH NAM 2015 PHAN KHAI CHU DAU TU (1)" xfId="94"/>
    <cellStyle name="Normal 5" xfId="95"/>
    <cellStyle name="Normal_Phu luc 25 xa-tt" xfId="96"/>
    <cellStyle name="Normal_Phu luc 25 xa-tt_Tổng hợp công trình sửa chữa năm 2020" xfId="97"/>
    <cellStyle name="Note" xfId="98"/>
    <cellStyle name="Output" xfId="99"/>
    <cellStyle name="Percent" xfId="100"/>
    <cellStyle name="Percent 2" xfId="101"/>
    <cellStyle name="Siêu nối kết_Book1" xfId="102"/>
    <cellStyle name="Title" xfId="103"/>
    <cellStyle name="Total" xfId="104"/>
    <cellStyle name="Total 2" xfId="105"/>
    <cellStyle name="Vn Time 13" xfId="106"/>
    <cellStyle name="Vn Time 14" xfId="107"/>
    <cellStyle name="vnhead1" xfId="108"/>
    <cellStyle name="vnhead3" xfId="109"/>
    <cellStyle name="vntxt1" xfId="110"/>
    <cellStyle name="vntxt2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3.28125" style="5" customWidth="1"/>
    <col min="2" max="2" width="25.421875" style="5" customWidth="1"/>
    <col min="3" max="3" width="10.28125" style="5" customWidth="1"/>
    <col min="4" max="4" width="25.57421875" style="5" customWidth="1"/>
    <col min="5" max="5" width="9.57421875" style="5" customWidth="1"/>
    <col min="6" max="6" width="9.28125" style="5" customWidth="1"/>
    <col min="7" max="7" width="9.00390625" style="5" customWidth="1"/>
    <col min="8" max="8" width="9.7109375" style="5" customWidth="1"/>
    <col min="9" max="9" width="8.57421875" style="5" customWidth="1"/>
    <col min="10" max="10" width="9.421875" style="7" customWidth="1"/>
    <col min="11" max="11" width="10.00390625" style="5" customWidth="1"/>
    <col min="12" max="13" width="8.28125" style="5" customWidth="1"/>
    <col min="14" max="16" width="10.140625" style="5" bestFit="1" customWidth="1"/>
    <col min="17" max="16384" width="9.140625" style="5" customWidth="1"/>
  </cols>
  <sheetData>
    <row r="1" spans="1:13" ht="18.75" customHeight="1">
      <c r="A1" s="83" t="s">
        <v>284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6" customFormat="1" ht="19.5" customHeight="1">
      <c r="A2" s="85" t="s">
        <v>280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17.25" customHeight="1">
      <c r="L3" s="6" t="s">
        <v>5</v>
      </c>
    </row>
    <row r="4" spans="1:13" s="9" customFormat="1" ht="37.5" customHeight="1">
      <c r="A4" s="86" t="s">
        <v>1</v>
      </c>
      <c r="B4" s="86" t="s">
        <v>2</v>
      </c>
      <c r="C4" s="88" t="s">
        <v>7</v>
      </c>
      <c r="D4" s="81" t="s">
        <v>18</v>
      </c>
      <c r="E4" s="88" t="s">
        <v>16</v>
      </c>
      <c r="F4" s="88"/>
      <c r="G4" s="81" t="s">
        <v>9</v>
      </c>
      <c r="H4" s="79" t="s">
        <v>10</v>
      </c>
      <c r="I4" s="80"/>
      <c r="J4" s="81" t="s">
        <v>17</v>
      </c>
      <c r="K4" s="79" t="s">
        <v>12</v>
      </c>
      <c r="L4" s="80"/>
      <c r="M4" s="81" t="s">
        <v>15</v>
      </c>
    </row>
    <row r="5" spans="1:13" s="9" customFormat="1" ht="56.25" customHeight="1">
      <c r="A5" s="86"/>
      <c r="B5" s="86"/>
      <c r="C5" s="86"/>
      <c r="D5" s="87"/>
      <c r="E5" s="10" t="s">
        <v>13</v>
      </c>
      <c r="F5" s="10" t="s">
        <v>14</v>
      </c>
      <c r="G5" s="87"/>
      <c r="H5" s="8" t="s">
        <v>8</v>
      </c>
      <c r="I5" s="8" t="s">
        <v>11</v>
      </c>
      <c r="J5" s="82"/>
      <c r="K5" s="8" t="s">
        <v>8</v>
      </c>
      <c r="L5" s="8" t="s">
        <v>11</v>
      </c>
      <c r="M5" s="87"/>
    </row>
    <row r="6" spans="1:13" s="15" customFormat="1" ht="21.75" customHeight="1">
      <c r="A6" s="11"/>
      <c r="B6" s="12" t="s">
        <v>6</v>
      </c>
      <c r="C6" s="13"/>
      <c r="D6" s="13"/>
      <c r="E6" s="13"/>
      <c r="F6" s="13"/>
      <c r="G6" s="14">
        <f aca="true" t="shared" si="0" ref="G6:M6">G7+G26+G45</f>
        <v>9057495</v>
      </c>
      <c r="H6" s="12"/>
      <c r="I6" s="12">
        <f t="shared" si="0"/>
        <v>9005049</v>
      </c>
      <c r="J6" s="14"/>
      <c r="K6" s="12"/>
      <c r="L6" s="12">
        <f t="shared" si="0"/>
        <v>7826997</v>
      </c>
      <c r="M6" s="12">
        <f t="shared" si="0"/>
        <v>8686494</v>
      </c>
    </row>
    <row r="7" spans="1:13" s="16" customFormat="1" ht="21.75" customHeight="1">
      <c r="A7" s="3" t="s">
        <v>3</v>
      </c>
      <c r="B7" s="4" t="s">
        <v>272</v>
      </c>
      <c r="C7" s="4"/>
      <c r="D7" s="4"/>
      <c r="E7" s="4"/>
      <c r="F7" s="4"/>
      <c r="G7" s="2">
        <f aca="true" t="shared" si="1" ref="G7:M7">SUM(G8:G25)</f>
        <v>1875800</v>
      </c>
      <c r="H7" s="4"/>
      <c r="I7" s="4">
        <f t="shared" si="1"/>
        <v>1841456</v>
      </c>
      <c r="J7" s="2"/>
      <c r="K7" s="4"/>
      <c r="L7" s="4">
        <f t="shared" si="1"/>
        <v>1821108</v>
      </c>
      <c r="M7" s="4">
        <f t="shared" si="1"/>
        <v>1821108</v>
      </c>
    </row>
    <row r="8" spans="1:13" s="23" customFormat="1" ht="48" customHeight="1">
      <c r="A8" s="17">
        <v>1</v>
      </c>
      <c r="B8" s="18" t="s">
        <v>19</v>
      </c>
      <c r="C8" s="19" t="s">
        <v>274</v>
      </c>
      <c r="D8" s="20" t="s">
        <v>21</v>
      </c>
      <c r="E8" s="19" t="s">
        <v>22</v>
      </c>
      <c r="F8" s="19" t="s">
        <v>23</v>
      </c>
      <c r="G8" s="21">
        <f>I8</f>
        <v>26000</v>
      </c>
      <c r="H8" s="19" t="s">
        <v>24</v>
      </c>
      <c r="I8" s="22">
        <v>26000</v>
      </c>
      <c r="J8" s="21">
        <f>G8-L8</f>
        <v>0</v>
      </c>
      <c r="K8" s="19" t="s">
        <v>25</v>
      </c>
      <c r="L8" s="22">
        <f>I8</f>
        <v>26000</v>
      </c>
      <c r="M8" s="22">
        <f>L8</f>
        <v>26000</v>
      </c>
    </row>
    <row r="9" spans="1:13" s="29" customFormat="1" ht="48">
      <c r="A9" s="24">
        <v>2</v>
      </c>
      <c r="B9" s="25" t="s">
        <v>35</v>
      </c>
      <c r="C9" s="26" t="s">
        <v>281</v>
      </c>
      <c r="D9" s="1" t="s">
        <v>36</v>
      </c>
      <c r="E9" s="26" t="s">
        <v>37</v>
      </c>
      <c r="F9" s="26" t="s">
        <v>38</v>
      </c>
      <c r="G9" s="27">
        <v>450000</v>
      </c>
      <c r="H9" s="26" t="s">
        <v>39</v>
      </c>
      <c r="I9" s="28">
        <f>G9</f>
        <v>450000</v>
      </c>
      <c r="J9" s="27">
        <v>0</v>
      </c>
      <c r="K9" s="26" t="s">
        <v>40</v>
      </c>
      <c r="L9" s="28">
        <v>431922</v>
      </c>
      <c r="M9" s="28">
        <v>431922</v>
      </c>
    </row>
    <row r="10" spans="1:13" s="29" customFormat="1" ht="48" customHeight="1">
      <c r="A10" s="24">
        <v>3</v>
      </c>
      <c r="B10" s="25" t="s">
        <v>41</v>
      </c>
      <c r="C10" s="26" t="s">
        <v>281</v>
      </c>
      <c r="D10" s="1" t="s">
        <v>42</v>
      </c>
      <c r="E10" s="26" t="s">
        <v>43</v>
      </c>
      <c r="F10" s="26" t="s">
        <v>44</v>
      </c>
      <c r="G10" s="27">
        <v>100000</v>
      </c>
      <c r="H10" s="26" t="s">
        <v>45</v>
      </c>
      <c r="I10" s="28">
        <f>L10</f>
        <v>90672</v>
      </c>
      <c r="J10" s="27">
        <v>0</v>
      </c>
      <c r="K10" s="26" t="s">
        <v>46</v>
      </c>
      <c r="L10" s="28">
        <v>90672</v>
      </c>
      <c r="M10" s="28">
        <f>L10</f>
        <v>90672</v>
      </c>
    </row>
    <row r="11" spans="1:13" s="29" customFormat="1" ht="49.5" customHeight="1">
      <c r="A11" s="24">
        <v>4</v>
      </c>
      <c r="B11" s="25" t="s">
        <v>60</v>
      </c>
      <c r="C11" s="26" t="s">
        <v>281</v>
      </c>
      <c r="D11" s="1" t="s">
        <v>61</v>
      </c>
      <c r="E11" s="26" t="s">
        <v>62</v>
      </c>
      <c r="F11" s="26" t="s">
        <v>63</v>
      </c>
      <c r="G11" s="27">
        <f>I11</f>
        <v>30000</v>
      </c>
      <c r="H11" s="26" t="s">
        <v>293</v>
      </c>
      <c r="I11" s="28">
        <f>L11</f>
        <v>30000</v>
      </c>
      <c r="J11" s="27">
        <f aca="true" t="shared" si="2" ref="J11:J25">G11-L11</f>
        <v>0</v>
      </c>
      <c r="K11" s="26" t="s">
        <v>64</v>
      </c>
      <c r="L11" s="28">
        <v>30000</v>
      </c>
      <c r="M11" s="28">
        <f>L11</f>
        <v>30000</v>
      </c>
    </row>
    <row r="12" spans="1:13" s="29" customFormat="1" ht="49.5" customHeight="1">
      <c r="A12" s="24">
        <v>5</v>
      </c>
      <c r="B12" s="25" t="s">
        <v>80</v>
      </c>
      <c r="C12" s="26" t="s">
        <v>281</v>
      </c>
      <c r="D12" s="1" t="s">
        <v>81</v>
      </c>
      <c r="E12" s="26" t="s">
        <v>76</v>
      </c>
      <c r="F12" s="26" t="s">
        <v>63</v>
      </c>
      <c r="G12" s="27">
        <f>I12</f>
        <v>380000</v>
      </c>
      <c r="H12" s="26" t="s">
        <v>294</v>
      </c>
      <c r="I12" s="28">
        <v>380000</v>
      </c>
      <c r="J12" s="27">
        <v>0</v>
      </c>
      <c r="K12" s="26" t="s">
        <v>82</v>
      </c>
      <c r="L12" s="28">
        <v>377844</v>
      </c>
      <c r="M12" s="28">
        <f>L12</f>
        <v>377844</v>
      </c>
    </row>
    <row r="13" spans="1:13" s="37" customFormat="1" ht="49.5" customHeight="1">
      <c r="A13" s="24">
        <v>6</v>
      </c>
      <c r="B13" s="30" t="s">
        <v>105</v>
      </c>
      <c r="C13" s="26" t="s">
        <v>281</v>
      </c>
      <c r="D13" s="31" t="s">
        <v>136</v>
      </c>
      <c r="E13" s="32" t="s">
        <v>134</v>
      </c>
      <c r="F13" s="33">
        <v>44371</v>
      </c>
      <c r="G13" s="34">
        <v>30000</v>
      </c>
      <c r="H13" s="35" t="s">
        <v>135</v>
      </c>
      <c r="I13" s="34">
        <v>30000</v>
      </c>
      <c r="J13" s="27">
        <v>0</v>
      </c>
      <c r="K13" s="36" t="s">
        <v>106</v>
      </c>
      <c r="L13" s="34">
        <v>29886</v>
      </c>
      <c r="M13" s="34">
        <v>29886</v>
      </c>
    </row>
    <row r="14" spans="1:13" s="37" customFormat="1" ht="49.5" customHeight="1">
      <c r="A14" s="24">
        <v>7</v>
      </c>
      <c r="B14" s="30" t="s">
        <v>109</v>
      </c>
      <c r="C14" s="26" t="s">
        <v>281</v>
      </c>
      <c r="D14" s="31" t="s">
        <v>139</v>
      </c>
      <c r="E14" s="32" t="s">
        <v>141</v>
      </c>
      <c r="F14" s="33">
        <v>44371</v>
      </c>
      <c r="G14" s="34">
        <v>15000</v>
      </c>
      <c r="H14" s="35" t="s">
        <v>140</v>
      </c>
      <c r="I14" s="34">
        <v>15000</v>
      </c>
      <c r="J14" s="27">
        <f t="shared" si="2"/>
        <v>0</v>
      </c>
      <c r="K14" s="36" t="s">
        <v>110</v>
      </c>
      <c r="L14" s="34">
        <v>15000</v>
      </c>
      <c r="M14" s="34">
        <v>15000</v>
      </c>
    </row>
    <row r="15" spans="1:13" s="37" customFormat="1" ht="49.5" customHeight="1">
      <c r="A15" s="24">
        <v>8</v>
      </c>
      <c r="B15" s="30" t="s">
        <v>111</v>
      </c>
      <c r="C15" s="26" t="s">
        <v>281</v>
      </c>
      <c r="D15" s="31" t="s">
        <v>143</v>
      </c>
      <c r="E15" s="32" t="s">
        <v>118</v>
      </c>
      <c r="F15" s="33">
        <v>44406</v>
      </c>
      <c r="G15" s="34">
        <v>241000</v>
      </c>
      <c r="H15" s="35" t="s">
        <v>142</v>
      </c>
      <c r="I15" s="34">
        <v>241000</v>
      </c>
      <c r="J15" s="27">
        <f t="shared" si="2"/>
        <v>0</v>
      </c>
      <c r="K15" s="36" t="s">
        <v>112</v>
      </c>
      <c r="L15" s="34">
        <v>241000</v>
      </c>
      <c r="M15" s="34">
        <v>241000</v>
      </c>
    </row>
    <row r="16" spans="1:13" s="37" customFormat="1" ht="49.5" customHeight="1">
      <c r="A16" s="24">
        <v>9</v>
      </c>
      <c r="B16" s="30" t="s">
        <v>113</v>
      </c>
      <c r="C16" s="26" t="s">
        <v>281</v>
      </c>
      <c r="D16" s="31" t="s">
        <v>145</v>
      </c>
      <c r="E16" s="32" t="s">
        <v>141</v>
      </c>
      <c r="F16" s="33">
        <v>44365</v>
      </c>
      <c r="G16" s="34">
        <v>60000</v>
      </c>
      <c r="H16" s="35" t="s">
        <v>144</v>
      </c>
      <c r="I16" s="34">
        <v>60000</v>
      </c>
      <c r="J16" s="27">
        <f t="shared" si="2"/>
        <v>0</v>
      </c>
      <c r="K16" s="36" t="s">
        <v>114</v>
      </c>
      <c r="L16" s="34">
        <v>60000</v>
      </c>
      <c r="M16" s="34">
        <v>60000</v>
      </c>
    </row>
    <row r="17" spans="1:13" s="37" customFormat="1" ht="109.5" customHeight="1">
      <c r="A17" s="24">
        <v>10</v>
      </c>
      <c r="B17" s="38" t="s">
        <v>146</v>
      </c>
      <c r="C17" s="26" t="s">
        <v>281</v>
      </c>
      <c r="D17" s="46" t="s">
        <v>306</v>
      </c>
      <c r="E17" s="26" t="s">
        <v>147</v>
      </c>
      <c r="F17" s="26" t="s">
        <v>147</v>
      </c>
      <c r="G17" s="27">
        <v>2000</v>
      </c>
      <c r="H17" s="26" t="s">
        <v>148</v>
      </c>
      <c r="I17" s="28">
        <v>2000</v>
      </c>
      <c r="J17" s="27">
        <f t="shared" si="2"/>
        <v>0</v>
      </c>
      <c r="K17" s="26" t="s">
        <v>149</v>
      </c>
      <c r="L17" s="28">
        <v>2000</v>
      </c>
      <c r="M17" s="28">
        <f aca="true" t="shared" si="3" ref="M17:M25">L17</f>
        <v>2000</v>
      </c>
    </row>
    <row r="18" spans="1:13" s="37" customFormat="1" ht="52.5" customHeight="1">
      <c r="A18" s="24">
        <v>11</v>
      </c>
      <c r="B18" s="25" t="s">
        <v>276</v>
      </c>
      <c r="C18" s="26" t="s">
        <v>281</v>
      </c>
      <c r="D18" s="39" t="s">
        <v>161</v>
      </c>
      <c r="E18" s="26" t="s">
        <v>162</v>
      </c>
      <c r="F18" s="26" t="s">
        <v>162</v>
      </c>
      <c r="G18" s="27">
        <v>60000</v>
      </c>
      <c r="H18" s="26" t="s">
        <v>163</v>
      </c>
      <c r="I18" s="28">
        <v>59013</v>
      </c>
      <c r="J18" s="27">
        <v>0</v>
      </c>
      <c r="K18" s="26" t="s">
        <v>164</v>
      </c>
      <c r="L18" s="28">
        <v>59013</v>
      </c>
      <c r="M18" s="28">
        <f t="shared" si="3"/>
        <v>59013</v>
      </c>
    </row>
    <row r="19" spans="1:13" s="37" customFormat="1" ht="52.5" customHeight="1">
      <c r="A19" s="24">
        <v>12</v>
      </c>
      <c r="B19" s="25" t="s">
        <v>275</v>
      </c>
      <c r="C19" s="26" t="s">
        <v>281</v>
      </c>
      <c r="D19" s="39" t="s">
        <v>165</v>
      </c>
      <c r="E19" s="26" t="s">
        <v>162</v>
      </c>
      <c r="F19" s="26" t="s">
        <v>162</v>
      </c>
      <c r="G19" s="27">
        <v>100000</v>
      </c>
      <c r="H19" s="26" t="s">
        <v>166</v>
      </c>
      <c r="I19" s="28">
        <v>99718</v>
      </c>
      <c r="J19" s="27">
        <v>0</v>
      </c>
      <c r="K19" s="26" t="s">
        <v>167</v>
      </c>
      <c r="L19" s="28">
        <v>99718</v>
      </c>
      <c r="M19" s="28">
        <f t="shared" si="3"/>
        <v>99718</v>
      </c>
    </row>
    <row r="20" spans="1:13" s="37" customFormat="1" ht="52.5" customHeight="1">
      <c r="A20" s="24">
        <v>13</v>
      </c>
      <c r="B20" s="38" t="s">
        <v>191</v>
      </c>
      <c r="C20" s="26" t="s">
        <v>281</v>
      </c>
      <c r="D20" s="39" t="s">
        <v>192</v>
      </c>
      <c r="E20" s="26" t="s">
        <v>193</v>
      </c>
      <c r="F20" s="26" t="s">
        <v>193</v>
      </c>
      <c r="G20" s="27">
        <v>37000</v>
      </c>
      <c r="H20" s="26" t="s">
        <v>194</v>
      </c>
      <c r="I20" s="28">
        <v>14947</v>
      </c>
      <c r="J20" s="27">
        <v>0</v>
      </c>
      <c r="K20" s="26" t="s">
        <v>195</v>
      </c>
      <c r="L20" s="28">
        <v>14947</v>
      </c>
      <c r="M20" s="28">
        <f t="shared" si="3"/>
        <v>14947</v>
      </c>
    </row>
    <row r="21" spans="1:13" s="37" customFormat="1" ht="52.5" customHeight="1">
      <c r="A21" s="24">
        <v>14</v>
      </c>
      <c r="B21" s="38" t="s">
        <v>196</v>
      </c>
      <c r="C21" s="26" t="s">
        <v>281</v>
      </c>
      <c r="D21" s="39" t="s">
        <v>197</v>
      </c>
      <c r="E21" s="26" t="s">
        <v>22</v>
      </c>
      <c r="F21" s="26" t="s">
        <v>198</v>
      </c>
      <c r="G21" s="27">
        <v>70000</v>
      </c>
      <c r="H21" s="26" t="s">
        <v>199</v>
      </c>
      <c r="I21" s="28">
        <v>68707</v>
      </c>
      <c r="J21" s="27">
        <v>0</v>
      </c>
      <c r="K21" s="26" t="s">
        <v>200</v>
      </c>
      <c r="L21" s="28">
        <f>I21</f>
        <v>68707</v>
      </c>
      <c r="M21" s="28">
        <f t="shared" si="3"/>
        <v>68707</v>
      </c>
    </row>
    <row r="22" spans="1:13" s="37" customFormat="1" ht="52.5" customHeight="1">
      <c r="A22" s="24">
        <v>15</v>
      </c>
      <c r="B22" s="38" t="s">
        <v>211</v>
      </c>
      <c r="C22" s="26" t="s">
        <v>281</v>
      </c>
      <c r="D22" s="39" t="s">
        <v>212</v>
      </c>
      <c r="E22" s="26" t="s">
        <v>213</v>
      </c>
      <c r="F22" s="26" t="s">
        <v>214</v>
      </c>
      <c r="G22" s="27">
        <v>50000</v>
      </c>
      <c r="H22" s="26" t="s">
        <v>215</v>
      </c>
      <c r="I22" s="28">
        <v>49680</v>
      </c>
      <c r="J22" s="27">
        <v>0</v>
      </c>
      <c r="K22" s="26" t="s">
        <v>216</v>
      </c>
      <c r="L22" s="28">
        <v>49680</v>
      </c>
      <c r="M22" s="28">
        <f t="shared" si="3"/>
        <v>49680</v>
      </c>
    </row>
    <row r="23" spans="1:13" s="37" customFormat="1" ht="52.5" customHeight="1">
      <c r="A23" s="24">
        <v>16</v>
      </c>
      <c r="B23" s="25" t="s">
        <v>232</v>
      </c>
      <c r="C23" s="26" t="s">
        <v>281</v>
      </c>
      <c r="D23" s="1" t="s">
        <v>233</v>
      </c>
      <c r="E23" s="26" t="s">
        <v>203</v>
      </c>
      <c r="F23" s="26" t="s">
        <v>234</v>
      </c>
      <c r="G23" s="27">
        <v>94000</v>
      </c>
      <c r="H23" s="26" t="s">
        <v>295</v>
      </c>
      <c r="I23" s="28">
        <f>L23</f>
        <v>94000</v>
      </c>
      <c r="J23" s="27">
        <f t="shared" si="2"/>
        <v>0</v>
      </c>
      <c r="K23" s="26" t="s">
        <v>235</v>
      </c>
      <c r="L23" s="28">
        <v>94000</v>
      </c>
      <c r="M23" s="28">
        <f t="shared" si="3"/>
        <v>94000</v>
      </c>
    </row>
    <row r="24" spans="1:13" s="37" customFormat="1" ht="52.5" customHeight="1">
      <c r="A24" s="24">
        <v>17</v>
      </c>
      <c r="B24" s="25" t="s">
        <v>236</v>
      </c>
      <c r="C24" s="26" t="s">
        <v>281</v>
      </c>
      <c r="D24" s="1" t="s">
        <v>237</v>
      </c>
      <c r="E24" s="26" t="s">
        <v>238</v>
      </c>
      <c r="F24" s="26" t="s">
        <v>239</v>
      </c>
      <c r="G24" s="27">
        <v>80800</v>
      </c>
      <c r="H24" s="26" t="s">
        <v>296</v>
      </c>
      <c r="I24" s="28">
        <f>L24</f>
        <v>80719</v>
      </c>
      <c r="J24" s="27">
        <v>0</v>
      </c>
      <c r="K24" s="26" t="s">
        <v>240</v>
      </c>
      <c r="L24" s="28">
        <v>80719</v>
      </c>
      <c r="M24" s="28">
        <f t="shared" si="3"/>
        <v>80719</v>
      </c>
    </row>
    <row r="25" spans="1:13" s="37" customFormat="1" ht="52.5" customHeight="1">
      <c r="A25" s="24">
        <v>18</v>
      </c>
      <c r="B25" s="25" t="s">
        <v>241</v>
      </c>
      <c r="C25" s="26" t="s">
        <v>281</v>
      </c>
      <c r="D25" s="40" t="s">
        <v>242</v>
      </c>
      <c r="E25" s="41" t="s">
        <v>238</v>
      </c>
      <c r="F25" s="41" t="s">
        <v>238</v>
      </c>
      <c r="G25" s="42">
        <f>I25</f>
        <v>50000</v>
      </c>
      <c r="H25" s="41" t="s">
        <v>297</v>
      </c>
      <c r="I25" s="43">
        <v>50000</v>
      </c>
      <c r="J25" s="42">
        <f t="shared" si="2"/>
        <v>0</v>
      </c>
      <c r="K25" s="41" t="s">
        <v>243</v>
      </c>
      <c r="L25" s="43">
        <v>50000</v>
      </c>
      <c r="M25" s="43">
        <f t="shared" si="3"/>
        <v>50000</v>
      </c>
    </row>
    <row r="26" spans="1:14" s="23" customFormat="1" ht="19.5" customHeight="1">
      <c r="A26" s="3" t="s">
        <v>4</v>
      </c>
      <c r="B26" s="4" t="s">
        <v>273</v>
      </c>
      <c r="C26" s="4"/>
      <c r="D26" s="4"/>
      <c r="E26" s="3"/>
      <c r="F26" s="3"/>
      <c r="G26" s="2">
        <f>SUM(G27:G44)</f>
        <v>2229691</v>
      </c>
      <c r="H26" s="3">
        <f>SUM(H27:H44)</f>
        <v>0</v>
      </c>
      <c r="I26" s="4">
        <f>SUM(I27:I44)</f>
        <v>2222916</v>
      </c>
      <c r="J26" s="2">
        <v>0</v>
      </c>
      <c r="K26" s="3">
        <f>SUM(K27:K44)</f>
        <v>0</v>
      </c>
      <c r="L26" s="4">
        <f>SUM(L27:L44)</f>
        <v>1961197</v>
      </c>
      <c r="M26" s="4">
        <f>SUM(M27:M44)</f>
        <v>1961197</v>
      </c>
      <c r="N26" s="23">
        <f>2259027-G26</f>
        <v>29336</v>
      </c>
    </row>
    <row r="27" spans="1:16" s="29" customFormat="1" ht="49.5" customHeight="1">
      <c r="A27" s="17">
        <v>1</v>
      </c>
      <c r="B27" s="18" t="s">
        <v>30</v>
      </c>
      <c r="C27" s="19" t="s">
        <v>20</v>
      </c>
      <c r="D27" s="20" t="s">
        <v>31</v>
      </c>
      <c r="E27" s="19" t="s">
        <v>32</v>
      </c>
      <c r="F27" s="19">
        <f>F26</f>
        <v>0</v>
      </c>
      <c r="G27" s="21">
        <f>I27</f>
        <v>230000</v>
      </c>
      <c r="H27" s="19" t="s">
        <v>33</v>
      </c>
      <c r="I27" s="22">
        <f>L27</f>
        <v>230000</v>
      </c>
      <c r="J27" s="21">
        <v>0</v>
      </c>
      <c r="K27" s="19" t="s">
        <v>34</v>
      </c>
      <c r="L27" s="22">
        <v>230000</v>
      </c>
      <c r="M27" s="22">
        <f aca="true" t="shared" si="4" ref="M27:M33">L27</f>
        <v>230000</v>
      </c>
      <c r="N27" s="29">
        <f>2000+27336</f>
        <v>29336</v>
      </c>
      <c r="O27" s="23" t="s">
        <v>277</v>
      </c>
      <c r="P27" s="29" t="e">
        <f>2259027-O27</f>
        <v>#VALUE!</v>
      </c>
    </row>
    <row r="28" spans="1:13" s="29" customFormat="1" ht="49.5" customHeight="1">
      <c r="A28" s="24">
        <v>2</v>
      </c>
      <c r="B28" s="25" t="s">
        <v>47</v>
      </c>
      <c r="C28" s="26" t="s">
        <v>281</v>
      </c>
      <c r="D28" s="1" t="s">
        <v>48</v>
      </c>
      <c r="E28" s="26" t="str">
        <f>F28</f>
        <v>12/7/2021 
đến 
12/8/2021</v>
      </c>
      <c r="F28" s="26" t="s">
        <v>49</v>
      </c>
      <c r="G28" s="27">
        <f>I28</f>
        <v>10000</v>
      </c>
      <c r="H28" s="26" t="s">
        <v>50</v>
      </c>
      <c r="I28" s="28">
        <f>L28</f>
        <v>10000</v>
      </c>
      <c r="J28" s="27">
        <v>0</v>
      </c>
      <c r="K28" s="26" t="s">
        <v>51</v>
      </c>
      <c r="L28" s="28">
        <v>10000</v>
      </c>
      <c r="M28" s="28">
        <f t="shared" si="4"/>
        <v>10000</v>
      </c>
    </row>
    <row r="29" spans="1:13" s="29" customFormat="1" ht="49.5" customHeight="1">
      <c r="A29" s="17">
        <v>3</v>
      </c>
      <c r="B29" s="25" t="s">
        <v>52</v>
      </c>
      <c r="C29" s="26" t="str">
        <f aca="true" t="shared" si="5" ref="C29:C43">C28</f>
        <v>"</v>
      </c>
      <c r="D29" s="1" t="s">
        <v>53</v>
      </c>
      <c r="E29" s="26" t="str">
        <f>F29</f>
        <v>12/7/2021 
đến 
12/8/2021</v>
      </c>
      <c r="F29" s="26" t="s">
        <v>49</v>
      </c>
      <c r="G29" s="27">
        <v>40000</v>
      </c>
      <c r="H29" s="26" t="s">
        <v>54</v>
      </c>
      <c r="I29" s="28">
        <f>L29</f>
        <v>39866</v>
      </c>
      <c r="J29" s="27">
        <f>J28</f>
        <v>0</v>
      </c>
      <c r="K29" s="26" t="s">
        <v>55</v>
      </c>
      <c r="L29" s="28">
        <v>39866</v>
      </c>
      <c r="M29" s="28">
        <f t="shared" si="4"/>
        <v>39866</v>
      </c>
    </row>
    <row r="30" spans="1:13" s="29" customFormat="1" ht="49.5" customHeight="1">
      <c r="A30" s="24">
        <v>4</v>
      </c>
      <c r="B30" s="25" t="s">
        <v>56</v>
      </c>
      <c r="C30" s="26" t="str">
        <f t="shared" si="5"/>
        <v>"</v>
      </c>
      <c r="D30" s="1" t="s">
        <v>57</v>
      </c>
      <c r="E30" s="26" t="str">
        <f>F30</f>
        <v>14/7/2021 
đến 
14/8/2021</v>
      </c>
      <c r="F30" s="26" t="s">
        <v>58</v>
      </c>
      <c r="G30" s="27">
        <v>10000</v>
      </c>
      <c r="H30" s="26" t="s">
        <v>298</v>
      </c>
      <c r="I30" s="28">
        <f>L30</f>
        <v>9315</v>
      </c>
      <c r="J30" s="27">
        <v>0</v>
      </c>
      <c r="K30" s="26" t="s">
        <v>59</v>
      </c>
      <c r="L30" s="28">
        <v>9315</v>
      </c>
      <c r="M30" s="28">
        <f t="shared" si="4"/>
        <v>9315</v>
      </c>
    </row>
    <row r="31" spans="1:13" s="29" customFormat="1" ht="49.5" customHeight="1">
      <c r="A31" s="17">
        <v>5</v>
      </c>
      <c r="B31" s="25" t="s">
        <v>65</v>
      </c>
      <c r="C31" s="26" t="str">
        <f t="shared" si="5"/>
        <v>"</v>
      </c>
      <c r="D31" s="1" t="s">
        <v>66</v>
      </c>
      <c r="E31" s="26" t="s">
        <v>67</v>
      </c>
      <c r="F31" s="26" t="s">
        <v>68</v>
      </c>
      <c r="G31" s="27">
        <f>I31</f>
        <v>55891</v>
      </c>
      <c r="H31" s="26" t="s">
        <v>299</v>
      </c>
      <c r="I31" s="28">
        <v>55891</v>
      </c>
      <c r="J31" s="27">
        <v>0</v>
      </c>
      <c r="K31" s="26" t="s">
        <v>69</v>
      </c>
      <c r="L31" s="28">
        <v>54705</v>
      </c>
      <c r="M31" s="28">
        <f t="shared" si="4"/>
        <v>54705</v>
      </c>
    </row>
    <row r="32" spans="1:13" s="29" customFormat="1" ht="49.5" customHeight="1">
      <c r="A32" s="24">
        <v>6</v>
      </c>
      <c r="B32" s="25" t="s">
        <v>70</v>
      </c>
      <c r="C32" s="26" t="str">
        <f t="shared" si="5"/>
        <v>"</v>
      </c>
      <c r="D32" s="1" t="s">
        <v>71</v>
      </c>
      <c r="E32" s="26" t="s">
        <v>72</v>
      </c>
      <c r="F32" s="26" t="s">
        <v>73</v>
      </c>
      <c r="G32" s="27">
        <f>I32</f>
        <v>400000</v>
      </c>
      <c r="H32" s="26" t="s">
        <v>300</v>
      </c>
      <c r="I32" s="28">
        <v>400000</v>
      </c>
      <c r="J32" s="27">
        <f>J31</f>
        <v>0</v>
      </c>
      <c r="K32" s="26" t="s">
        <v>74</v>
      </c>
      <c r="L32" s="28">
        <v>171046</v>
      </c>
      <c r="M32" s="28">
        <f t="shared" si="4"/>
        <v>171046</v>
      </c>
    </row>
    <row r="33" spans="1:13" s="37" customFormat="1" ht="72" customHeight="1">
      <c r="A33" s="17">
        <v>7</v>
      </c>
      <c r="B33" s="25" t="s">
        <v>87</v>
      </c>
      <c r="C33" s="26" t="str">
        <f t="shared" si="5"/>
        <v>"</v>
      </c>
      <c r="D33" s="31" t="s">
        <v>285</v>
      </c>
      <c r="E33" s="26" t="str">
        <f>E32</f>
        <v>10/8/2021
đến 
30/10/2021</v>
      </c>
      <c r="F33" s="26" t="s">
        <v>88</v>
      </c>
      <c r="G33" s="44">
        <v>252000</v>
      </c>
      <c r="H33" s="45" t="s">
        <v>89</v>
      </c>
      <c r="I33" s="44">
        <f>G33</f>
        <v>252000</v>
      </c>
      <c r="J33" s="27">
        <v>0</v>
      </c>
      <c r="K33" s="26" t="s">
        <v>90</v>
      </c>
      <c r="L33" s="28">
        <v>250571</v>
      </c>
      <c r="M33" s="28">
        <f t="shared" si="4"/>
        <v>250571</v>
      </c>
    </row>
    <row r="34" spans="1:13" s="37" customFormat="1" ht="60" customHeight="1">
      <c r="A34" s="17">
        <v>8</v>
      </c>
      <c r="B34" s="30" t="s">
        <v>91</v>
      </c>
      <c r="C34" s="26" t="str">
        <f t="shared" si="5"/>
        <v>"</v>
      </c>
      <c r="D34" s="31" t="s">
        <v>115</v>
      </c>
      <c r="E34" s="32" t="s">
        <v>119</v>
      </c>
      <c r="F34" s="33">
        <v>44409</v>
      </c>
      <c r="G34" s="34">
        <v>259000</v>
      </c>
      <c r="H34" s="35" t="s">
        <v>116</v>
      </c>
      <c r="I34" s="34">
        <v>259000</v>
      </c>
      <c r="J34" s="34">
        <f>G34-L34</f>
        <v>0</v>
      </c>
      <c r="K34" s="36" t="s">
        <v>92</v>
      </c>
      <c r="L34" s="34">
        <f>I34</f>
        <v>259000</v>
      </c>
      <c r="M34" s="34">
        <f>L34</f>
        <v>259000</v>
      </c>
    </row>
    <row r="35" spans="1:13" s="37" customFormat="1" ht="48" customHeight="1">
      <c r="A35" s="24">
        <v>9</v>
      </c>
      <c r="B35" s="30" t="s">
        <v>93</v>
      </c>
      <c r="C35" s="26" t="str">
        <f t="shared" si="5"/>
        <v>"</v>
      </c>
      <c r="D35" s="31" t="s">
        <v>117</v>
      </c>
      <c r="E35" s="32" t="s">
        <v>118</v>
      </c>
      <c r="F35" s="33">
        <v>44407</v>
      </c>
      <c r="G35" s="34">
        <v>201000</v>
      </c>
      <c r="H35" s="35" t="s">
        <v>120</v>
      </c>
      <c r="I35" s="34">
        <v>201000</v>
      </c>
      <c r="J35" s="34">
        <f>G35-L35</f>
        <v>0</v>
      </c>
      <c r="K35" s="36" t="s">
        <v>94</v>
      </c>
      <c r="L35" s="34">
        <v>201000</v>
      </c>
      <c r="M35" s="34">
        <v>201000</v>
      </c>
    </row>
    <row r="36" spans="1:13" s="37" customFormat="1" ht="48" customHeight="1">
      <c r="A36" s="17">
        <v>10</v>
      </c>
      <c r="B36" s="30" t="s">
        <v>95</v>
      </c>
      <c r="C36" s="26" t="str">
        <f t="shared" si="5"/>
        <v>"</v>
      </c>
      <c r="D36" s="31" t="s">
        <v>122</v>
      </c>
      <c r="E36" s="32" t="s">
        <v>125</v>
      </c>
      <c r="F36" s="33">
        <v>44377</v>
      </c>
      <c r="G36" s="34">
        <v>6800</v>
      </c>
      <c r="H36" s="35" t="s">
        <v>121</v>
      </c>
      <c r="I36" s="34">
        <v>6800</v>
      </c>
      <c r="J36" s="34">
        <f>G36-L36</f>
        <v>0</v>
      </c>
      <c r="K36" s="36" t="s">
        <v>96</v>
      </c>
      <c r="L36" s="34">
        <v>6800</v>
      </c>
      <c r="M36" s="34">
        <v>6800</v>
      </c>
    </row>
    <row r="37" spans="1:13" s="37" customFormat="1" ht="48" customHeight="1">
      <c r="A37" s="24">
        <v>11</v>
      </c>
      <c r="B37" s="30" t="s">
        <v>97</v>
      </c>
      <c r="C37" s="26" t="str">
        <f t="shared" si="5"/>
        <v>"</v>
      </c>
      <c r="D37" s="31" t="s">
        <v>123</v>
      </c>
      <c r="E37" s="32" t="s">
        <v>118</v>
      </c>
      <c r="F37" s="33">
        <v>44405</v>
      </c>
      <c r="G37" s="34">
        <v>120000</v>
      </c>
      <c r="H37" s="35" t="s">
        <v>124</v>
      </c>
      <c r="I37" s="34">
        <v>120000</v>
      </c>
      <c r="J37" s="34">
        <f>G37-L37</f>
        <v>0</v>
      </c>
      <c r="K37" s="36" t="s">
        <v>98</v>
      </c>
      <c r="L37" s="34">
        <v>120000</v>
      </c>
      <c r="M37" s="34">
        <v>120000</v>
      </c>
    </row>
    <row r="38" spans="1:13" s="37" customFormat="1" ht="85.5" customHeight="1">
      <c r="A38" s="17">
        <v>12</v>
      </c>
      <c r="B38" s="25" t="s">
        <v>158</v>
      </c>
      <c r="C38" s="26" t="str">
        <f t="shared" si="5"/>
        <v>"</v>
      </c>
      <c r="D38" s="46" t="s">
        <v>286</v>
      </c>
      <c r="E38" s="26" t="s">
        <v>152</v>
      </c>
      <c r="F38" s="26" t="s">
        <v>152</v>
      </c>
      <c r="G38" s="27">
        <v>10000</v>
      </c>
      <c r="H38" s="26" t="s">
        <v>159</v>
      </c>
      <c r="I38" s="28">
        <v>10000</v>
      </c>
      <c r="J38" s="27">
        <v>0</v>
      </c>
      <c r="K38" s="26" t="s">
        <v>160</v>
      </c>
      <c r="L38" s="28">
        <v>10000</v>
      </c>
      <c r="M38" s="28">
        <f aca="true" t="shared" si="6" ref="M38:M44">L38</f>
        <v>10000</v>
      </c>
    </row>
    <row r="39" spans="1:13" s="37" customFormat="1" ht="71.25" customHeight="1">
      <c r="A39" s="24">
        <v>13</v>
      </c>
      <c r="B39" s="38" t="s">
        <v>175</v>
      </c>
      <c r="C39" s="26" t="str">
        <f t="shared" si="5"/>
        <v>"</v>
      </c>
      <c r="D39" s="39" t="s">
        <v>287</v>
      </c>
      <c r="E39" s="26" t="s">
        <v>176</v>
      </c>
      <c r="F39" s="26" t="s">
        <v>176</v>
      </c>
      <c r="G39" s="27">
        <v>140000</v>
      </c>
      <c r="H39" s="26" t="s">
        <v>177</v>
      </c>
      <c r="I39" s="28">
        <v>139687</v>
      </c>
      <c r="J39" s="27">
        <v>0</v>
      </c>
      <c r="K39" s="26" t="s">
        <v>178</v>
      </c>
      <c r="L39" s="28">
        <v>127977</v>
      </c>
      <c r="M39" s="28">
        <f t="shared" si="6"/>
        <v>127977</v>
      </c>
    </row>
    <row r="40" spans="1:13" s="37" customFormat="1" ht="51" customHeight="1">
      <c r="A40" s="17">
        <v>14</v>
      </c>
      <c r="B40" s="38" t="s">
        <v>179</v>
      </c>
      <c r="C40" s="26" t="str">
        <f t="shared" si="5"/>
        <v>"</v>
      </c>
      <c r="D40" s="39" t="s">
        <v>180</v>
      </c>
      <c r="E40" s="26" t="s">
        <v>176</v>
      </c>
      <c r="F40" s="26" t="s">
        <v>176</v>
      </c>
      <c r="G40" s="27">
        <v>140000</v>
      </c>
      <c r="H40" s="26" t="s">
        <v>181</v>
      </c>
      <c r="I40" s="28">
        <v>135513</v>
      </c>
      <c r="J40" s="27">
        <v>0</v>
      </c>
      <c r="K40" s="26" t="s">
        <v>182</v>
      </c>
      <c r="L40" s="28">
        <v>118917</v>
      </c>
      <c r="M40" s="28">
        <f t="shared" si="6"/>
        <v>118917</v>
      </c>
    </row>
    <row r="41" spans="1:13" s="37" customFormat="1" ht="51" customHeight="1">
      <c r="A41" s="24">
        <v>15</v>
      </c>
      <c r="B41" s="25" t="s">
        <v>217</v>
      </c>
      <c r="C41" s="26" t="str">
        <f t="shared" si="5"/>
        <v>"</v>
      </c>
      <c r="D41" s="1" t="s">
        <v>218</v>
      </c>
      <c r="E41" s="26" t="s">
        <v>203</v>
      </c>
      <c r="F41" s="26" t="s">
        <v>219</v>
      </c>
      <c r="G41" s="27">
        <v>20000</v>
      </c>
      <c r="H41" s="26" t="s">
        <v>220</v>
      </c>
      <c r="I41" s="28">
        <f>L41</f>
        <v>19599</v>
      </c>
      <c r="J41" s="27">
        <v>0</v>
      </c>
      <c r="K41" s="26" t="s">
        <v>221</v>
      </c>
      <c r="L41" s="28">
        <v>19599</v>
      </c>
      <c r="M41" s="28">
        <f t="shared" si="6"/>
        <v>19599</v>
      </c>
    </row>
    <row r="42" spans="1:13" s="37" customFormat="1" ht="51" customHeight="1">
      <c r="A42" s="17">
        <v>16</v>
      </c>
      <c r="B42" s="25" t="s">
        <v>222</v>
      </c>
      <c r="C42" s="26" t="str">
        <f t="shared" si="5"/>
        <v>"</v>
      </c>
      <c r="D42" s="1" t="s">
        <v>223</v>
      </c>
      <c r="E42" s="26" t="s">
        <v>224</v>
      </c>
      <c r="F42" s="26" t="s">
        <v>225</v>
      </c>
      <c r="G42" s="27">
        <v>5000</v>
      </c>
      <c r="H42" s="26" t="s">
        <v>226</v>
      </c>
      <c r="I42" s="28">
        <f>L42</f>
        <v>4928</v>
      </c>
      <c r="J42" s="27">
        <f>J41</f>
        <v>0</v>
      </c>
      <c r="K42" s="26" t="s">
        <v>227</v>
      </c>
      <c r="L42" s="28">
        <v>4928</v>
      </c>
      <c r="M42" s="28">
        <f t="shared" si="6"/>
        <v>4928</v>
      </c>
    </row>
    <row r="43" spans="1:13" s="37" customFormat="1" ht="51" customHeight="1">
      <c r="A43" s="24">
        <v>17</v>
      </c>
      <c r="B43" s="25" t="s">
        <v>228</v>
      </c>
      <c r="C43" s="26" t="str">
        <f t="shared" si="5"/>
        <v>"</v>
      </c>
      <c r="D43" s="1" t="s">
        <v>229</v>
      </c>
      <c r="E43" s="26" t="s">
        <v>22</v>
      </c>
      <c r="F43" s="26" t="s">
        <v>230</v>
      </c>
      <c r="G43" s="27">
        <v>70000</v>
      </c>
      <c r="H43" s="26" t="s">
        <v>54</v>
      </c>
      <c r="I43" s="28">
        <v>69317</v>
      </c>
      <c r="J43" s="27">
        <v>0</v>
      </c>
      <c r="K43" s="26" t="s">
        <v>231</v>
      </c>
      <c r="L43" s="28">
        <v>69316</v>
      </c>
      <c r="M43" s="28">
        <f t="shared" si="6"/>
        <v>69316</v>
      </c>
    </row>
    <row r="44" spans="1:13" s="37" customFormat="1" ht="51" customHeight="1">
      <c r="A44" s="47">
        <v>18</v>
      </c>
      <c r="B44" s="48" t="s">
        <v>253</v>
      </c>
      <c r="C44" s="26" t="s">
        <v>281</v>
      </c>
      <c r="D44" s="40" t="s">
        <v>282</v>
      </c>
      <c r="E44" s="41" t="s">
        <v>254</v>
      </c>
      <c r="F44" s="41" t="s">
        <v>255</v>
      </c>
      <c r="G44" s="42">
        <v>260000</v>
      </c>
      <c r="H44" s="41" t="s">
        <v>301</v>
      </c>
      <c r="I44" s="43">
        <v>260000</v>
      </c>
      <c r="J44" s="42">
        <f>J42</f>
        <v>0</v>
      </c>
      <c r="K44" s="41" t="s">
        <v>256</v>
      </c>
      <c r="L44" s="43">
        <v>258157</v>
      </c>
      <c r="M44" s="43">
        <f t="shared" si="6"/>
        <v>258157</v>
      </c>
    </row>
    <row r="45" spans="1:13" s="29" customFormat="1" ht="20.25" customHeight="1">
      <c r="A45" s="3" t="s">
        <v>271</v>
      </c>
      <c r="B45" s="4" t="s">
        <v>307</v>
      </c>
      <c r="C45" s="49"/>
      <c r="D45" s="49"/>
      <c r="E45" s="50"/>
      <c r="F45" s="50"/>
      <c r="G45" s="2">
        <f>SUM(G46:G65)</f>
        <v>4952004</v>
      </c>
      <c r="H45" s="3">
        <f aca="true" t="shared" si="7" ref="H45:M45">SUM(H46:H65)</f>
        <v>0</v>
      </c>
      <c r="I45" s="4">
        <f t="shared" si="7"/>
        <v>4940677</v>
      </c>
      <c r="J45" s="2"/>
      <c r="K45" s="3">
        <f t="shared" si="7"/>
        <v>0</v>
      </c>
      <c r="L45" s="4">
        <f t="shared" si="7"/>
        <v>4044692</v>
      </c>
      <c r="M45" s="4">
        <f t="shared" si="7"/>
        <v>4904189</v>
      </c>
    </row>
    <row r="46" spans="1:14" s="53" customFormat="1" ht="49.5" customHeight="1">
      <c r="A46" s="17">
        <v>1</v>
      </c>
      <c r="B46" s="18" t="s">
        <v>26</v>
      </c>
      <c r="C46" s="19" t="s">
        <v>20</v>
      </c>
      <c r="D46" s="20" t="s">
        <v>27</v>
      </c>
      <c r="E46" s="51" t="s">
        <v>22</v>
      </c>
      <c r="F46" s="51" t="s">
        <v>23</v>
      </c>
      <c r="G46" s="21">
        <f>I46</f>
        <v>60000</v>
      </c>
      <c r="H46" s="19" t="s">
        <v>28</v>
      </c>
      <c r="I46" s="22">
        <f>L46</f>
        <v>60000</v>
      </c>
      <c r="J46" s="21">
        <v>0</v>
      </c>
      <c r="K46" s="19" t="s">
        <v>29</v>
      </c>
      <c r="L46" s="22">
        <v>60000</v>
      </c>
      <c r="M46" s="22">
        <f>L46</f>
        <v>60000</v>
      </c>
      <c r="N46" s="52"/>
    </row>
    <row r="47" spans="1:13" s="29" customFormat="1" ht="61.5" customHeight="1">
      <c r="A47" s="24">
        <v>2</v>
      </c>
      <c r="B47" s="54" t="s">
        <v>75</v>
      </c>
      <c r="C47" s="26" t="s">
        <v>281</v>
      </c>
      <c r="D47" s="1" t="s">
        <v>288</v>
      </c>
      <c r="E47" s="26" t="s">
        <v>76</v>
      </c>
      <c r="F47" s="26" t="s">
        <v>77</v>
      </c>
      <c r="G47" s="27">
        <v>950000</v>
      </c>
      <c r="H47" s="26" t="s">
        <v>78</v>
      </c>
      <c r="I47" s="28">
        <v>950000</v>
      </c>
      <c r="J47" s="27">
        <v>0</v>
      </c>
      <c r="K47" s="26" t="s">
        <v>79</v>
      </c>
      <c r="L47" s="28">
        <v>946156</v>
      </c>
      <c r="M47" s="28">
        <f>L47</f>
        <v>946156</v>
      </c>
    </row>
    <row r="48" spans="1:13" s="29" customFormat="1" ht="48">
      <c r="A48" s="24">
        <v>3</v>
      </c>
      <c r="B48" s="25" t="s">
        <v>83</v>
      </c>
      <c r="C48" s="26" t="s">
        <v>281</v>
      </c>
      <c r="D48" s="1" t="s">
        <v>84</v>
      </c>
      <c r="E48" s="26" t="s">
        <v>76</v>
      </c>
      <c r="F48" s="26" t="s">
        <v>85</v>
      </c>
      <c r="G48" s="44">
        <v>368004</v>
      </c>
      <c r="H48" s="45" t="s">
        <v>302</v>
      </c>
      <c r="I48" s="44">
        <f>G48</f>
        <v>368004</v>
      </c>
      <c r="J48" s="27">
        <f>J47</f>
        <v>0</v>
      </c>
      <c r="K48" s="26" t="s">
        <v>86</v>
      </c>
      <c r="L48" s="28">
        <v>359414</v>
      </c>
      <c r="M48" s="28">
        <f>L48</f>
        <v>359414</v>
      </c>
    </row>
    <row r="49" spans="1:13" s="37" customFormat="1" ht="51" customHeight="1">
      <c r="A49" s="24">
        <v>4</v>
      </c>
      <c r="B49" s="30" t="s">
        <v>99</v>
      </c>
      <c r="C49" s="26" t="s">
        <v>281</v>
      </c>
      <c r="D49" s="31" t="s">
        <v>131</v>
      </c>
      <c r="E49" s="32" t="s">
        <v>130</v>
      </c>
      <c r="F49" s="33">
        <v>44371</v>
      </c>
      <c r="G49" s="34">
        <v>50000</v>
      </c>
      <c r="H49" s="35" t="s">
        <v>129</v>
      </c>
      <c r="I49" s="34">
        <v>50000</v>
      </c>
      <c r="J49" s="34">
        <f>G49-L49</f>
        <v>0</v>
      </c>
      <c r="K49" s="36" t="s">
        <v>100</v>
      </c>
      <c r="L49" s="34">
        <v>50000</v>
      </c>
      <c r="M49" s="34">
        <v>50000</v>
      </c>
    </row>
    <row r="50" spans="1:13" s="37" customFormat="1" ht="51" customHeight="1">
      <c r="A50" s="24">
        <v>5</v>
      </c>
      <c r="B50" s="30" t="s">
        <v>101</v>
      </c>
      <c r="C50" s="26" t="s">
        <v>281</v>
      </c>
      <c r="D50" s="31" t="s">
        <v>132</v>
      </c>
      <c r="E50" s="32" t="s">
        <v>134</v>
      </c>
      <c r="F50" s="33">
        <v>44371</v>
      </c>
      <c r="G50" s="34">
        <v>80000</v>
      </c>
      <c r="H50" s="35" t="s">
        <v>133</v>
      </c>
      <c r="I50" s="34">
        <v>80000</v>
      </c>
      <c r="J50" s="34">
        <v>0</v>
      </c>
      <c r="K50" s="36" t="s">
        <v>102</v>
      </c>
      <c r="L50" s="34">
        <v>79985</v>
      </c>
      <c r="M50" s="34">
        <f>L50</f>
        <v>79985</v>
      </c>
    </row>
    <row r="51" spans="1:13" s="37" customFormat="1" ht="51" customHeight="1">
      <c r="A51" s="24">
        <v>6</v>
      </c>
      <c r="B51" s="30" t="s">
        <v>103</v>
      </c>
      <c r="C51" s="26" t="s">
        <v>281</v>
      </c>
      <c r="D51" s="31" t="s">
        <v>128</v>
      </c>
      <c r="E51" s="32" t="s">
        <v>126</v>
      </c>
      <c r="F51" s="33">
        <v>44349</v>
      </c>
      <c r="G51" s="34">
        <v>155000</v>
      </c>
      <c r="H51" s="35" t="s">
        <v>127</v>
      </c>
      <c r="I51" s="34">
        <v>155000</v>
      </c>
      <c r="J51" s="34">
        <f>G51-L51</f>
        <v>0</v>
      </c>
      <c r="K51" s="36" t="s">
        <v>104</v>
      </c>
      <c r="L51" s="34">
        <v>155000</v>
      </c>
      <c r="M51" s="34">
        <v>155000</v>
      </c>
    </row>
    <row r="52" spans="1:13" s="37" customFormat="1" ht="51" customHeight="1">
      <c r="A52" s="24">
        <v>7</v>
      </c>
      <c r="B52" s="30" t="s">
        <v>107</v>
      </c>
      <c r="C52" s="26" t="s">
        <v>281</v>
      </c>
      <c r="D52" s="31" t="s">
        <v>138</v>
      </c>
      <c r="E52" s="32" t="s">
        <v>118</v>
      </c>
      <c r="F52" s="33">
        <v>44406</v>
      </c>
      <c r="G52" s="34">
        <v>95000</v>
      </c>
      <c r="H52" s="35" t="s">
        <v>137</v>
      </c>
      <c r="I52" s="34">
        <v>94218</v>
      </c>
      <c r="J52" s="34">
        <v>0</v>
      </c>
      <c r="K52" s="36" t="s">
        <v>108</v>
      </c>
      <c r="L52" s="34">
        <v>94218</v>
      </c>
      <c r="M52" s="34">
        <v>94218</v>
      </c>
    </row>
    <row r="53" spans="1:13" s="37" customFormat="1" ht="51" customHeight="1">
      <c r="A53" s="24">
        <v>8</v>
      </c>
      <c r="B53" s="25" t="s">
        <v>150</v>
      </c>
      <c r="C53" s="26" t="s">
        <v>281</v>
      </c>
      <c r="D53" s="39" t="s">
        <v>151</v>
      </c>
      <c r="E53" s="26" t="s">
        <v>152</v>
      </c>
      <c r="F53" s="26" t="s">
        <v>152</v>
      </c>
      <c r="G53" s="27">
        <v>30000</v>
      </c>
      <c r="H53" s="26" t="s">
        <v>153</v>
      </c>
      <c r="I53" s="28">
        <v>29326</v>
      </c>
      <c r="J53" s="27">
        <v>0</v>
      </c>
      <c r="K53" s="26" t="s">
        <v>154</v>
      </c>
      <c r="L53" s="28">
        <v>29326</v>
      </c>
      <c r="M53" s="28">
        <f>L53</f>
        <v>29326</v>
      </c>
    </row>
    <row r="54" spans="1:13" s="37" customFormat="1" ht="108" customHeight="1">
      <c r="A54" s="24">
        <v>9</v>
      </c>
      <c r="B54" s="25" t="s">
        <v>155</v>
      </c>
      <c r="C54" s="26" t="s">
        <v>281</v>
      </c>
      <c r="D54" s="39" t="s">
        <v>289</v>
      </c>
      <c r="E54" s="26" t="s">
        <v>152</v>
      </c>
      <c r="F54" s="26" t="s">
        <v>152</v>
      </c>
      <c r="G54" s="27">
        <v>50000</v>
      </c>
      <c r="H54" s="26" t="s">
        <v>156</v>
      </c>
      <c r="I54" s="28">
        <v>49889</v>
      </c>
      <c r="J54" s="27">
        <v>0</v>
      </c>
      <c r="K54" s="26" t="s">
        <v>157</v>
      </c>
      <c r="L54" s="28">
        <v>49888</v>
      </c>
      <c r="M54" s="28">
        <v>49888</v>
      </c>
    </row>
    <row r="55" spans="1:13" s="60" customFormat="1" ht="61.5" customHeight="1">
      <c r="A55" s="24">
        <v>10</v>
      </c>
      <c r="B55" s="55" t="s">
        <v>168</v>
      </c>
      <c r="C55" s="26" t="s">
        <v>281</v>
      </c>
      <c r="D55" s="56" t="s">
        <v>290</v>
      </c>
      <c r="E55" s="57" t="s">
        <v>169</v>
      </c>
      <c r="F55" s="57" t="s">
        <v>169</v>
      </c>
      <c r="G55" s="58">
        <v>88000</v>
      </c>
      <c r="H55" s="57" t="s">
        <v>170</v>
      </c>
      <c r="I55" s="59">
        <v>88000</v>
      </c>
      <c r="J55" s="58">
        <v>0</v>
      </c>
      <c r="K55" s="57" t="s">
        <v>171</v>
      </c>
      <c r="L55" s="59">
        <v>88000</v>
      </c>
      <c r="M55" s="59">
        <f>L55</f>
        <v>88000</v>
      </c>
    </row>
    <row r="56" spans="1:13" s="60" customFormat="1" ht="62.25" customHeight="1">
      <c r="A56" s="24">
        <v>11</v>
      </c>
      <c r="B56" s="55" t="s">
        <v>172</v>
      </c>
      <c r="C56" s="26" t="s">
        <v>281</v>
      </c>
      <c r="D56" s="56" t="s">
        <v>308</v>
      </c>
      <c r="E56" s="57" t="s">
        <v>169</v>
      </c>
      <c r="F56" s="57" t="s">
        <v>169</v>
      </c>
      <c r="G56" s="58">
        <v>88000</v>
      </c>
      <c r="H56" s="57" t="s">
        <v>173</v>
      </c>
      <c r="I56" s="59">
        <v>88000</v>
      </c>
      <c r="J56" s="58">
        <v>0</v>
      </c>
      <c r="K56" s="57" t="s">
        <v>174</v>
      </c>
      <c r="L56" s="59">
        <v>88000</v>
      </c>
      <c r="M56" s="59">
        <f>L56</f>
        <v>88000</v>
      </c>
    </row>
    <row r="57" spans="1:13" s="60" customFormat="1" ht="108" customHeight="1">
      <c r="A57" s="24">
        <v>12</v>
      </c>
      <c r="B57" s="55" t="s">
        <v>183</v>
      </c>
      <c r="C57" s="26" t="s">
        <v>281</v>
      </c>
      <c r="D57" s="61" t="s">
        <v>278</v>
      </c>
      <c r="E57" s="57" t="s">
        <v>184</v>
      </c>
      <c r="F57" s="57" t="s">
        <v>184</v>
      </c>
      <c r="G57" s="58">
        <v>170000</v>
      </c>
      <c r="H57" s="57" t="s">
        <v>185</v>
      </c>
      <c r="I57" s="59">
        <v>169828</v>
      </c>
      <c r="J57" s="58">
        <v>0</v>
      </c>
      <c r="K57" s="57" t="s">
        <v>186</v>
      </c>
      <c r="L57" s="59">
        <v>169828</v>
      </c>
      <c r="M57" s="59">
        <f>L57</f>
        <v>169828</v>
      </c>
    </row>
    <row r="58" spans="1:13" s="60" customFormat="1" ht="191.25" customHeight="1">
      <c r="A58" s="24">
        <v>13</v>
      </c>
      <c r="B58" s="62" t="s">
        <v>187</v>
      </c>
      <c r="C58" s="26" t="s">
        <v>281</v>
      </c>
      <c r="D58" s="56" t="s">
        <v>291</v>
      </c>
      <c r="E58" s="57" t="s">
        <v>188</v>
      </c>
      <c r="F58" s="57" t="s">
        <v>188</v>
      </c>
      <c r="G58" s="58">
        <v>25000</v>
      </c>
      <c r="H58" s="57" t="s">
        <v>189</v>
      </c>
      <c r="I58" s="59">
        <v>22140</v>
      </c>
      <c r="J58" s="58">
        <v>0</v>
      </c>
      <c r="K58" s="57" t="s">
        <v>190</v>
      </c>
      <c r="L58" s="59">
        <v>22140</v>
      </c>
      <c r="M58" s="59">
        <v>22140</v>
      </c>
    </row>
    <row r="59" spans="1:13" s="60" customFormat="1" ht="51" customHeight="1">
      <c r="A59" s="24">
        <v>14</v>
      </c>
      <c r="B59" s="63" t="s">
        <v>201</v>
      </c>
      <c r="C59" s="26" t="s">
        <v>281</v>
      </c>
      <c r="D59" s="64" t="s">
        <v>202</v>
      </c>
      <c r="E59" s="57" t="s">
        <v>203</v>
      </c>
      <c r="F59" s="57" t="s">
        <v>204</v>
      </c>
      <c r="G59" s="58">
        <f>I59</f>
        <v>20000</v>
      </c>
      <c r="H59" s="57" t="s">
        <v>205</v>
      </c>
      <c r="I59" s="59">
        <f>L59</f>
        <v>20000</v>
      </c>
      <c r="J59" s="58">
        <v>0</v>
      </c>
      <c r="K59" s="57" t="s">
        <v>206</v>
      </c>
      <c r="L59" s="59">
        <v>20000</v>
      </c>
      <c r="M59" s="59">
        <f>L59</f>
        <v>20000</v>
      </c>
    </row>
    <row r="60" spans="1:13" s="60" customFormat="1" ht="51" customHeight="1">
      <c r="A60" s="24">
        <v>15</v>
      </c>
      <c r="B60" s="63" t="s">
        <v>207</v>
      </c>
      <c r="C60" s="26" t="s">
        <v>281</v>
      </c>
      <c r="D60" s="64" t="s">
        <v>208</v>
      </c>
      <c r="E60" s="57" t="s">
        <v>203</v>
      </c>
      <c r="F60" s="57" t="s">
        <v>204</v>
      </c>
      <c r="G60" s="58">
        <v>100000</v>
      </c>
      <c r="H60" s="57" t="s">
        <v>209</v>
      </c>
      <c r="I60" s="59">
        <f>L60</f>
        <v>99272</v>
      </c>
      <c r="J60" s="58">
        <f>J59</f>
        <v>0</v>
      </c>
      <c r="K60" s="57" t="s">
        <v>210</v>
      </c>
      <c r="L60" s="59">
        <v>99272</v>
      </c>
      <c r="M60" s="59">
        <f>L60</f>
        <v>99272</v>
      </c>
    </row>
    <row r="61" spans="1:13" s="60" customFormat="1" ht="51" customHeight="1">
      <c r="A61" s="24">
        <v>16</v>
      </c>
      <c r="B61" s="63" t="s">
        <v>244</v>
      </c>
      <c r="C61" s="26" t="s">
        <v>281</v>
      </c>
      <c r="D61" s="64" t="s">
        <v>245</v>
      </c>
      <c r="E61" s="57" t="s">
        <v>246</v>
      </c>
      <c r="F61" s="57" t="s">
        <v>247</v>
      </c>
      <c r="G61" s="58">
        <v>60000</v>
      </c>
      <c r="H61" s="57" t="s">
        <v>303</v>
      </c>
      <c r="I61" s="59">
        <v>60000</v>
      </c>
      <c r="J61" s="58">
        <v>0</v>
      </c>
      <c r="K61" s="57" t="s">
        <v>248</v>
      </c>
      <c r="L61" s="59">
        <v>60000</v>
      </c>
      <c r="M61" s="59">
        <f>L61</f>
        <v>60000</v>
      </c>
    </row>
    <row r="62" spans="1:13" s="60" customFormat="1" ht="75.75" customHeight="1">
      <c r="A62" s="24">
        <v>17</v>
      </c>
      <c r="B62" s="65" t="s">
        <v>249</v>
      </c>
      <c r="C62" s="26" t="s">
        <v>281</v>
      </c>
      <c r="D62" s="64" t="s">
        <v>283</v>
      </c>
      <c r="E62" s="57" t="s">
        <v>250</v>
      </c>
      <c r="F62" s="57" t="s">
        <v>251</v>
      </c>
      <c r="G62" s="58">
        <v>500000</v>
      </c>
      <c r="H62" s="57" t="s">
        <v>304</v>
      </c>
      <c r="I62" s="59">
        <v>497000</v>
      </c>
      <c r="J62" s="58">
        <f>J61</f>
        <v>0</v>
      </c>
      <c r="K62" s="57" t="s">
        <v>252</v>
      </c>
      <c r="L62" s="28">
        <v>490768</v>
      </c>
      <c r="M62" s="28">
        <v>490768</v>
      </c>
    </row>
    <row r="63" spans="1:13" s="60" customFormat="1" ht="50.25" customHeight="1">
      <c r="A63" s="24">
        <v>18</v>
      </c>
      <c r="B63" s="63" t="s">
        <v>257</v>
      </c>
      <c r="C63" s="26" t="s">
        <v>281</v>
      </c>
      <c r="D63" s="64" t="s">
        <v>258</v>
      </c>
      <c r="E63" s="57" t="s">
        <v>259</v>
      </c>
      <c r="F63" s="57" t="s">
        <v>260</v>
      </c>
      <c r="G63" s="66">
        <v>500000</v>
      </c>
      <c r="H63" s="67" t="s">
        <v>305</v>
      </c>
      <c r="I63" s="66">
        <v>497000</v>
      </c>
      <c r="J63" s="58">
        <f>J62</f>
        <v>0</v>
      </c>
      <c r="K63" s="57" t="s">
        <v>261</v>
      </c>
      <c r="L63" s="59">
        <v>490053</v>
      </c>
      <c r="M63" s="59">
        <f>L63</f>
        <v>490053</v>
      </c>
    </row>
    <row r="64" spans="1:15" s="60" customFormat="1" ht="92.25" customHeight="1">
      <c r="A64" s="24">
        <v>19</v>
      </c>
      <c r="B64" s="63" t="s">
        <v>262</v>
      </c>
      <c r="C64" s="26" t="s">
        <v>281</v>
      </c>
      <c r="D64" s="64" t="s">
        <v>292</v>
      </c>
      <c r="E64" s="57" t="s">
        <v>263</v>
      </c>
      <c r="F64" s="57" t="s">
        <v>264</v>
      </c>
      <c r="G64" s="66">
        <v>700000</v>
      </c>
      <c r="H64" s="67" t="s">
        <v>265</v>
      </c>
      <c r="I64" s="66">
        <f>G64</f>
        <v>700000</v>
      </c>
      <c r="J64" s="58">
        <v>0</v>
      </c>
      <c r="K64" s="57" t="s">
        <v>266</v>
      </c>
      <c r="L64" s="28">
        <v>692644</v>
      </c>
      <c r="M64" s="59">
        <v>692644</v>
      </c>
      <c r="N64" s="60">
        <v>694442</v>
      </c>
      <c r="O64" s="60">
        <f>M64-N64</f>
        <v>-1798</v>
      </c>
    </row>
    <row r="65" spans="1:13" s="77" customFormat="1" ht="131.25" customHeight="1">
      <c r="A65" s="68">
        <v>20</v>
      </c>
      <c r="B65" s="69" t="s">
        <v>267</v>
      </c>
      <c r="C65" s="70" t="s">
        <v>281</v>
      </c>
      <c r="D65" s="71" t="s">
        <v>0</v>
      </c>
      <c r="E65" s="72" t="s">
        <v>268</v>
      </c>
      <c r="F65" s="72" t="s">
        <v>269</v>
      </c>
      <c r="G65" s="73">
        <v>863000</v>
      </c>
      <c r="H65" s="74" t="s">
        <v>270</v>
      </c>
      <c r="I65" s="73">
        <v>863000</v>
      </c>
      <c r="J65" s="75">
        <v>0</v>
      </c>
      <c r="K65" s="72" t="s">
        <v>279</v>
      </c>
      <c r="L65" s="76"/>
      <c r="M65" s="76">
        <v>859497</v>
      </c>
    </row>
    <row r="66" s="60" customFormat="1" ht="12">
      <c r="J66" s="78"/>
    </row>
    <row r="67" s="60" customFormat="1" ht="12">
      <c r="J67" s="78"/>
    </row>
    <row r="68" ht="12">
      <c r="N68" s="60"/>
    </row>
  </sheetData>
  <sheetProtection/>
  <mergeCells count="12">
    <mergeCell ref="D4:D5"/>
    <mergeCell ref="G4:G5"/>
    <mergeCell ref="H4:I4"/>
    <mergeCell ref="J4:J5"/>
    <mergeCell ref="A1:M1"/>
    <mergeCell ref="A2:M2"/>
    <mergeCell ref="A4:A5"/>
    <mergeCell ref="B4:B5"/>
    <mergeCell ref="K4:L4"/>
    <mergeCell ref="M4:M5"/>
    <mergeCell ref="E4:F4"/>
    <mergeCell ref="C4:C5"/>
  </mergeCells>
  <printOptions/>
  <pageMargins left="0.25" right="0.16" top="0.25" bottom="0.35" header="0.2" footer="0.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2022-10-11T08:56:15Z</cp:lastPrinted>
  <dcterms:created xsi:type="dcterms:W3CDTF">2021-07-30T02:37:52Z</dcterms:created>
  <dcterms:modified xsi:type="dcterms:W3CDTF">2022-12-04T16:22:21Z</dcterms:modified>
  <cp:category/>
  <cp:version/>
  <cp:contentType/>
  <cp:contentStatus/>
</cp:coreProperties>
</file>